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
    </mc:Choice>
  </mc:AlternateContent>
  <bookViews>
    <workbookView xWindow="480" yWindow="120" windowWidth="27960" windowHeight="12590"/>
  </bookViews>
  <sheets>
    <sheet name="קבוצה א' - אבטחה ומיגון" sheetId="1" r:id="rId1"/>
  </sheets>
  <definedNames>
    <definedName name="_xlnm._FilterDatabase" localSheetId="0" hidden="1">'קבוצה א'' - אבטחה ומיגון'!$F$3:$N$279</definedName>
    <definedName name="_Toc137457739" localSheetId="0">'קבוצה א'' - אבטחה ומיגון'!$D$107</definedName>
    <definedName name="_Toc429069832" localSheetId="0">'קבוצה א'' - אבטחה ומיגון'!#REF!</definedName>
  </definedNames>
  <calcPr calcId="162913"/>
</workbook>
</file>

<file path=xl/calcChain.xml><?xml version="1.0" encoding="utf-8"?>
<calcChain xmlns="http://schemas.openxmlformats.org/spreadsheetml/2006/main">
  <c r="J276" i="1" l="1"/>
  <c r="J183" i="1"/>
  <c r="J174" i="1"/>
  <c r="J275" i="1" l="1"/>
  <c r="J178" i="1" l="1"/>
  <c r="J175" i="1"/>
  <c r="J19" i="1"/>
  <c r="J81" i="1" l="1"/>
  <c r="J82" i="1"/>
  <c r="J83" i="1"/>
  <c r="J84" i="1"/>
  <c r="J85" i="1"/>
  <c r="J86" i="1"/>
  <c r="J87" i="1"/>
  <c r="J88" i="1"/>
  <c r="J251" i="1" l="1"/>
  <c r="J252" i="1"/>
  <c r="J253" i="1"/>
  <c r="J254" i="1"/>
  <c r="J255" i="1"/>
  <c r="J256" i="1"/>
  <c r="J257" i="1"/>
  <c r="J258" i="1"/>
  <c r="J259" i="1"/>
  <c r="J260" i="1"/>
  <c r="J261" i="1"/>
  <c r="J262" i="1"/>
  <c r="J263" i="1"/>
  <c r="J264" i="1"/>
  <c r="J265" i="1"/>
  <c r="J266" i="1"/>
  <c r="J267" i="1"/>
  <c r="J268" i="1"/>
  <c r="J269" i="1"/>
  <c r="J270" i="1"/>
  <c r="J271" i="1"/>
  <c r="J272" i="1"/>
  <c r="J273" i="1"/>
  <c r="D292" i="1" l="1"/>
  <c r="J239" i="1" l="1"/>
  <c r="J238" i="1"/>
  <c r="J237" i="1"/>
  <c r="J247" i="1"/>
  <c r="J217" i="1"/>
  <c r="J216" i="1"/>
  <c r="J215" i="1" l="1"/>
  <c r="J49" i="1" l="1"/>
  <c r="J53" i="1" l="1"/>
  <c r="J195" i="1"/>
  <c r="J194" i="1"/>
  <c r="D291" i="1" l="1"/>
  <c r="D290" i="1"/>
  <c r="D289" i="1"/>
  <c r="D288" i="1"/>
  <c r="D287" i="1"/>
  <c r="D286" i="1"/>
  <c r="D285" i="1"/>
  <c r="D284" i="1"/>
  <c r="D283" i="1"/>
  <c r="D282" i="1"/>
  <c r="D293" i="1"/>
  <c r="J278" i="1"/>
  <c r="J274" i="1"/>
  <c r="J248" i="1"/>
  <c r="J246" i="1"/>
  <c r="J245" i="1"/>
  <c r="J244" i="1"/>
  <c r="J243" i="1"/>
  <c r="J242" i="1"/>
  <c r="J241" i="1"/>
  <c r="J240" i="1"/>
  <c r="J236" i="1"/>
  <c r="J225" i="1"/>
  <c r="J224" i="1"/>
  <c r="J235" i="1"/>
  <c r="J234" i="1"/>
  <c r="J233" i="1"/>
  <c r="J232" i="1"/>
  <c r="J231" i="1"/>
  <c r="J230" i="1"/>
  <c r="J229" i="1"/>
  <c r="J228" i="1"/>
  <c r="J227" i="1"/>
  <c r="J226" i="1"/>
  <c r="J223" i="1"/>
  <c r="J222" i="1"/>
  <c r="J221" i="1"/>
  <c r="J220" i="1"/>
  <c r="J219" i="1"/>
  <c r="J218" i="1"/>
  <c r="J214" i="1"/>
  <c r="J213" i="1"/>
  <c r="J212" i="1"/>
  <c r="J211" i="1"/>
  <c r="J210" i="1"/>
  <c r="J209" i="1"/>
  <c r="J208" i="1"/>
  <c r="J207" i="1"/>
  <c r="J206" i="1"/>
  <c r="J205" i="1"/>
  <c r="J204" i="1"/>
  <c r="J203" i="1"/>
  <c r="J202" i="1"/>
  <c r="J201" i="1"/>
  <c r="J200" i="1"/>
  <c r="J199" i="1"/>
  <c r="J198" i="1"/>
  <c r="J193" i="1"/>
  <c r="J192" i="1"/>
  <c r="J191" i="1"/>
  <c r="J190" i="1"/>
  <c r="J189" i="1"/>
  <c r="J188" i="1"/>
  <c r="J187" i="1"/>
  <c r="J186" i="1"/>
  <c r="J185" i="1"/>
  <c r="J184" i="1"/>
  <c r="J182" i="1"/>
  <c r="J181" i="1"/>
  <c r="J177" i="1"/>
  <c r="J176" i="1"/>
  <c r="J173" i="1"/>
  <c r="J170" i="1"/>
  <c r="J169" i="1"/>
  <c r="J168" i="1"/>
  <c r="J167" i="1"/>
  <c r="J166" i="1"/>
  <c r="J165" i="1"/>
  <c r="J164" i="1"/>
  <c r="J163" i="1"/>
  <c r="J162" i="1"/>
  <c r="J161" i="1"/>
  <c r="J160" i="1"/>
  <c r="J159" i="1"/>
  <c r="J158" i="1"/>
  <c r="J157" i="1"/>
  <c r="J156" i="1"/>
  <c r="J155" i="1"/>
  <c r="J154" i="1"/>
  <c r="J153" i="1"/>
  <c r="J152" i="1"/>
  <c r="J151" i="1"/>
  <c r="J150" i="1"/>
  <c r="J146" i="1"/>
  <c r="J145" i="1"/>
  <c r="J144" i="1"/>
  <c r="J143" i="1"/>
  <c r="J142" i="1"/>
  <c r="J141" i="1"/>
  <c r="J138" i="1"/>
  <c r="J137" i="1"/>
  <c r="J136" i="1"/>
  <c r="J135" i="1"/>
  <c r="J134" i="1"/>
  <c r="J133" i="1"/>
  <c r="J132" i="1"/>
  <c r="J131" i="1"/>
  <c r="J130" i="1"/>
  <c r="J129"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4" i="1"/>
  <c r="J93" i="1"/>
  <c r="J92" i="1"/>
  <c r="J91" i="1"/>
  <c r="J90" i="1"/>
  <c r="J89" i="1"/>
  <c r="J78" i="1"/>
  <c r="J77" i="1"/>
  <c r="J76" i="1"/>
  <c r="J75" i="1"/>
  <c r="J74" i="1"/>
  <c r="J73" i="1"/>
  <c r="J72" i="1"/>
  <c r="J71" i="1"/>
  <c r="J70" i="1"/>
  <c r="J69" i="1"/>
  <c r="J68" i="1"/>
  <c r="J67" i="1"/>
  <c r="J66" i="1"/>
  <c r="J65" i="1"/>
  <c r="J64" i="1"/>
  <c r="J63" i="1"/>
  <c r="J62" i="1"/>
  <c r="J61" i="1"/>
  <c r="J60" i="1"/>
  <c r="J59" i="1"/>
  <c r="J58" i="1"/>
  <c r="J57" i="1"/>
  <c r="J56" i="1"/>
  <c r="J55" i="1"/>
  <c r="J54" i="1"/>
  <c r="J52" i="1"/>
  <c r="J51" i="1"/>
  <c r="J50" i="1"/>
  <c r="J48" i="1"/>
  <c r="J47" i="1"/>
  <c r="J46" i="1"/>
  <c r="J45" i="1"/>
  <c r="J44" i="1"/>
  <c r="J40" i="1"/>
  <c r="J39" i="1"/>
  <c r="J38" i="1"/>
  <c r="J37" i="1"/>
  <c r="J36" i="1"/>
  <c r="J35" i="1"/>
  <c r="J34" i="1"/>
  <c r="J33" i="1"/>
  <c r="J32" i="1"/>
  <c r="J31" i="1"/>
  <c r="J30" i="1"/>
  <c r="J29" i="1"/>
  <c r="J28" i="1"/>
  <c r="J27" i="1"/>
  <c r="J26" i="1"/>
  <c r="J25" i="1"/>
  <c r="J24" i="1"/>
  <c r="J23" i="1"/>
  <c r="J22" i="1"/>
  <c r="J21" i="1"/>
  <c r="J20" i="1"/>
  <c r="J18" i="1"/>
  <c r="J17" i="1"/>
  <c r="J16" i="1"/>
  <c r="J15" i="1"/>
  <c r="J14" i="1"/>
  <c r="J13" i="1"/>
  <c r="J12" i="1"/>
  <c r="J11" i="1"/>
  <c r="J10" i="1"/>
  <c r="J9" i="1"/>
  <c r="J8" i="1"/>
  <c r="J7" i="1"/>
  <c r="J196" i="1" l="1"/>
  <c r="E290" i="1" s="1"/>
  <c r="J179" i="1"/>
  <c r="E289" i="1" s="1"/>
  <c r="J171" i="1"/>
  <c r="E288" i="1" s="1"/>
  <c r="J147" i="1"/>
  <c r="E287" i="1" s="1"/>
  <c r="J139" i="1"/>
  <c r="E286" i="1" s="1"/>
  <c r="J126" i="1"/>
  <c r="E285" i="1" s="1"/>
  <c r="J95" i="1"/>
  <c r="E284" i="1" s="1"/>
  <c r="J79" i="1"/>
  <c r="E283" i="1" s="1"/>
  <c r="J249" i="1"/>
  <c r="E291" i="1" s="1"/>
  <c r="J279" i="1"/>
  <c r="E293" i="1" s="1"/>
  <c r="E292" i="1"/>
  <c r="J6" i="1" l="1"/>
  <c r="J41" i="1" s="1"/>
  <c r="E282" i="1" s="1"/>
  <c r="E294" i="1" s="1"/>
  <c r="E295" i="1" s="1"/>
  <c r="E296" i="1" s="1"/>
</calcChain>
</file>

<file path=xl/sharedStrings.xml><?xml version="1.0" encoding="utf-8"?>
<sst xmlns="http://schemas.openxmlformats.org/spreadsheetml/2006/main" count="1149" uniqueCount="643">
  <si>
    <t xml:space="preserve">סעיף </t>
  </si>
  <si>
    <t>מספר סעיף במפרט הטכני</t>
  </si>
  <si>
    <t>פריט</t>
  </si>
  <si>
    <t xml:space="preserve">תיאור </t>
  </si>
  <si>
    <t>כמות יח' לשקלול</t>
  </si>
  <si>
    <t xml:space="preserve"> יחידות</t>
  </si>
  <si>
    <t xml:space="preserve">מחיר יחי' </t>
  </si>
  <si>
    <t xml:space="preserve">סה"כ   </t>
  </si>
  <si>
    <t>יצרן</t>
  </si>
  <si>
    <t>דגם</t>
  </si>
  <si>
    <t>קישור למפרט טכני</t>
  </si>
  <si>
    <t>יח'</t>
  </si>
  <si>
    <t>כרטיס רשת לעבודה ב TCP/IP</t>
  </si>
  <si>
    <t>אספקה התקנה והפעלה</t>
  </si>
  <si>
    <t>חייגן טלפון סלולרי (סים יסופק על ידי המזמין)  , הכולל צריבה של הודעה קולית וחיבור מתח ופיקוד לרכזת האזעקה, כולל חיבור למוקד  אבטחה חיצוני בפרוטוקול CONTACT ID   מותקן במארז מתכת מוגן טמפר</t>
  </si>
  <si>
    <t xml:space="preserve">יחידת הפעלת רכזת (KB) </t>
  </si>
  <si>
    <t>נצנץ וצופר אזעקה לתנאי חוץ בזיווד אנטי ונדאלי מוגן הקצפה</t>
  </si>
  <si>
    <t>כרטיס הרחבה ל 4 גלאים אלחוטיים</t>
  </si>
  <si>
    <t xml:space="preserve">כרטיס הרחבה  לעד 8 גלאים/מפסקים  אלחוטיים </t>
  </si>
  <si>
    <t xml:space="preserve">סוללה נטענת למערכת גילוי פריצה לגיבוי כל האמצעים המחוברים לרכזת / להרחבה למשך 72 שעות </t>
  </si>
  <si>
    <t>אספקה התקנה והפעלה כולל חיבור למערכת אזעקה וסוללות ל- 3 שנים לפחות</t>
  </si>
  <si>
    <t>גלאי נפח תקרתי משולב א.א. פסיבי ומיקרוגל  להתקנה גבוהה (תעשייתי) כולל אלמנט קיזוז התראות מתנועת ציפורים/בעלי חיים/קרני השמש</t>
  </si>
  <si>
    <t>גלאי שבר זכוכית</t>
  </si>
  <si>
    <t>גלאי שבר זכוכית  אלחוטי</t>
  </si>
  <si>
    <t>גלאי משולב לכספות VHL</t>
  </si>
  <si>
    <t>מפסק שקוע  לדלת מתכת/עץ</t>
  </si>
  <si>
    <t>מפסק חיצוני חצי כבד</t>
  </si>
  <si>
    <t>מפסק חיצוני כבד</t>
  </si>
  <si>
    <t>מפסק גבול / מלכוד (טמפר – Tamper)</t>
  </si>
  <si>
    <t>גלאי זעזועים דיגיטלי  להתקנה על קיר בטון/מתכת/בלוקים/גבס</t>
  </si>
  <si>
    <t>גלאי זעזועים דיגיטלי אלחוטי להתקנה על קיר בטון/מתכת/בלוקים/גבס</t>
  </si>
  <si>
    <t>גלאי זעזועים אלחוטי כולל  מפסק מגנטי להתקנה על קיר בטון/מתכת/בלוקים/גבס</t>
  </si>
  <si>
    <t>מפענחת לרכזות גילוי פריצה</t>
  </si>
  <si>
    <t>אספקה והתקנה</t>
  </si>
  <si>
    <t>קומפ'</t>
  </si>
  <si>
    <t>סה"כ</t>
  </si>
  <si>
    <t xml:space="preserve">מצלמה IP הכוללת ארבעה חיישנים  מתכווננים </t>
  </si>
  <si>
    <t xml:space="preserve">מצלמה IP תרמית כולל עדשה קבועה </t>
  </si>
  <si>
    <t xml:space="preserve">אספקה התקנה הפעלה  כבילה  וחיווט  עד 100 מטר </t>
  </si>
  <si>
    <t>מיקרופון להקלטת אווירה</t>
  </si>
  <si>
    <t>אספקה התקנה והפעלה כולל ספקי הכח, מחברים ככל שיידרש, כיוון, כיול , חיבור למערכת הקלטה כבילה  וחיווט (עד 30 מטר)</t>
  </si>
  <si>
    <t>מוניטור LED  לעבודה מאומצת  LED 4K 40'' ± "5 כולל רגל  ומתלה VESA</t>
  </si>
  <si>
    <t>מוניטור LED  לעבודה מאומצת  LED 4K 55'' ± "5 כולל רגל  ומתלה VESA</t>
  </si>
  <si>
    <t>אספקה התקנה על קיר או מהתקרה  וחיבור המסך</t>
  </si>
  <si>
    <t xml:space="preserve">זרוע חד מפרקית באורך עד 2 מטר,  להתקנה על קיר/תקרה  של  מסך בגודל של 40'' ומעלה </t>
  </si>
  <si>
    <t>זרוע הרחקה  חד מפרקית להתקנת מצלמות על קיר/עמוד/גג  באורך של עד 1 מטר</t>
  </si>
  <si>
    <t>תכנון אישורים אספקה התקנה של הזרוע כולל התקנת המצלמות</t>
  </si>
  <si>
    <t>זרוע הרחקה  חד מפרקית להתקנת מצלמות על קיר/עמוד/גג  באורך של עד 3 מטר</t>
  </si>
  <si>
    <t>עמודים למצלמות 4 מטר</t>
  </si>
  <si>
    <t xml:space="preserve">כולל תכנון אישורים חפירות ביסוס הובלה אספקה והתקנה של העמוד עפ"י דרישות המפרט </t>
  </si>
  <si>
    <t xml:space="preserve">עמודים למצלמות 6 מטר </t>
  </si>
  <si>
    <t>אספקה התקנה חיבור המצלמות תכנות וכל הדרוש להפעלתה המלאה של מערכת ההקלטה וחיבורה למערכת' הצפייה</t>
  </si>
  <si>
    <t xml:space="preserve">קורא כרטיסי קרבה לתנאי פנים  </t>
  </si>
  <si>
    <t>קורא כרטיסי קרבה לתנאי חוץ  בזיווד אנטי ונדאלי מותאם לתנאי חוץ</t>
  </si>
  <si>
    <t>יחידת הרכשה קורא שולחני RFID למערכת בקרת כניסה</t>
  </si>
  <si>
    <t xml:space="preserve">יחידת הרכשה ביומטרית למערכת בקרת כניסה </t>
  </si>
  <si>
    <t xml:space="preserve">תוספת עבור זיווד אנטי ונדאלי לקורא ביומטרי </t>
  </si>
  <si>
    <t xml:space="preserve">מדבקה עם אנטנת RFID </t>
  </si>
  <si>
    <t>אספקה</t>
  </si>
  <si>
    <t>כרטיסי קרבה 125KHz בפרוטוקול כנדרש על ידי המזמין</t>
  </si>
  <si>
    <t>כרטיסי קרבה 13.5MHz בפרוטוקול כנדרש על ידי המזמין</t>
  </si>
  <si>
    <t>תג עגול קרבה 125KHz בפרוטוקול כנדרש על ידי המזמין</t>
  </si>
  <si>
    <t>תג עגול קרבה 13.5MHz בפרוטוקול כנדרש על ידי המזמין</t>
  </si>
  <si>
    <t>לחצן פתיחת דלת</t>
  </si>
  <si>
    <t>לחצן פתיחת דלתות בחירום</t>
  </si>
  <si>
    <t>חיבור מנעול חשמלי / אלקטרומגנטי /  אלקטרומכני/ או אחר שסופק על ידי אחרים והטמעתו במערכת בקרת הכניסה</t>
  </si>
  <si>
    <t>צופר נצנץ כולל טיימר להתראת דלת טרודה</t>
  </si>
  <si>
    <t>עמוד להתקנת קורא כרטיסים ואינטרקום לרכב פרטי</t>
  </si>
  <si>
    <t>עמוד להתקנת קורא כרטיסים ואינטרקום בשני גבהים לרכב פרטי ורכב גבוה ( משאיות ואוטובוסים)</t>
  </si>
  <si>
    <t>שער מגנומטר</t>
  </si>
  <si>
    <t>קודן דלת פנימי</t>
  </si>
  <si>
    <t>קודן דלת לתנאי חוץ אנטי ונדלי</t>
  </si>
  <si>
    <t>מ"א</t>
  </si>
  <si>
    <t xml:space="preserve">גלאי זעזועים לשער חד כנפי או גלילה </t>
  </si>
  <si>
    <t xml:space="preserve">גלאי זעזועים לשער דו כנפי </t>
  </si>
  <si>
    <t>אספקה התקנה הפעלה וחיבור מערך הגלאים תכנות והגדרות וחיבור למערכת שו"ב בטחון של המתקן</t>
  </si>
  <si>
    <t>פנל שליטה הכולל 4 וסתי עוצמה במסד הכריזה</t>
  </si>
  <si>
    <t>הרחבת הפנל  הנ"ל  ב 4 וסתי עוצמה נוספים</t>
  </si>
  <si>
    <t xml:space="preserve">מתאם כריזה ממרכזית טלפון  </t>
  </si>
  <si>
    <t>הרחבת מערכת הבקרה הנ"ל בכל 4 אזורי בקרה נוספים</t>
  </si>
  <si>
    <t>מערכת אספקת זרם חירום כולל מצברי גיבוי</t>
  </si>
  <si>
    <t>מערכת בקרת מצברים ומתח רשת</t>
  </si>
  <si>
    <t>מערכת הודעות מוקלטות</t>
  </si>
  <si>
    <t xml:space="preserve"> עמדת מיקרופון כריזה כללי מותקן המארז מתכת ייעודי ומשולט בעמדת הכניסה למבנה</t>
  </si>
  <si>
    <t>עמדת כריזה שולחנית  הכוללת 4 לחצני אזורים ויחידת חיווי תקלות</t>
  </si>
  <si>
    <t>תוספת לעמדה הנ"ל עבור 4  לחצני אזורים נוספים</t>
  </si>
  <si>
    <t>מגבר הספק 120 WRMS</t>
  </si>
  <si>
    <t>מגבר הספק 240 WRMS</t>
  </si>
  <si>
    <t>מגבר הספק 480 WRMS</t>
  </si>
  <si>
    <t>אספקה התקנה הפעלה ותכנות ושל תחנת העבודה חיבור למחשב המרכזי של מערכת השו"ב כולל מחשב ויציאות למסכים עפ"י הגדרת המפרט הדרכה במקום ההתקנה</t>
  </si>
  <si>
    <t>אספקה התקנה הפעלה ותכנות אינטגרציה למערכות השו"ב</t>
  </si>
  <si>
    <t>אספקה התקנה תכנות והפעלה</t>
  </si>
  <si>
    <t>מתג לתנאי חוץ כולל 8+2 מבואות מנוהל L2</t>
  </si>
  <si>
    <t xml:space="preserve">ממיר אופטי /נחושת  כניסת נחושת אחת  MADEIA CONVERTOR  </t>
  </si>
  <si>
    <t>תוספת למחיר הממיר הנ"ל עבור יציאה מסוג  POE+</t>
  </si>
  <si>
    <t xml:space="preserve">ממיר אופטי /נחושת  2 כניסת נחושת ת  MADEIA CONVERTOR  </t>
  </si>
  <si>
    <t>תוספת למחיר הממיר הנ"ל עבור 2 יציאות מסוג  POE+</t>
  </si>
  <si>
    <t>ממיר אופטי SFP S.M לטווח של עד 20 ק"מ</t>
  </si>
  <si>
    <t>ממיר אופטי  SFP M.M לטווח של עד 5 ק"מ</t>
  </si>
  <si>
    <t xml:space="preserve">בקר I/O מתוכנת </t>
  </si>
  <si>
    <t>תוספת לארון חיצוני עבור מיגון בפח 3 מ"מ ומנעול רתק</t>
  </si>
  <si>
    <t>ארון ציוד  לתנאי פנים 12U</t>
  </si>
  <si>
    <t>ארון ציוד  לתנאי פנים 30U</t>
  </si>
  <si>
    <t>ארון ציוד  לתנאי פנים 44U</t>
  </si>
  <si>
    <t>ריתוך סיבים אופטיים SPLICING מחיר  12 סיבים משתי קצותיהם</t>
  </si>
  <si>
    <t>התקנה בדיקה והפעלה</t>
  </si>
  <si>
    <t>מגשר אופטי  S.M שני סיבים  כולל מחברים אופטיים משני קצותיו ושילוט באורך של עד 1 מטר</t>
  </si>
  <si>
    <t>מגשר אופטי  S.M שני סיבים  כולל מחברים אופטיים משני קצותיו ושילוט באורך של עד 3 מטר</t>
  </si>
  <si>
    <t>בדיקות OTDR  לכל 12   סיבים אופטיים  כולל הפקת דוח ממוחשב</t>
  </si>
  <si>
    <t>בדיקה ומסירת דו"ח כולל תיקונים (באם נדרש)</t>
  </si>
  <si>
    <t>צנרת זעירה/ תעלת אצבע מותאמת פנימיות</t>
  </si>
  <si>
    <t xml:space="preserve">יום עבודה </t>
  </si>
  <si>
    <t>יום עבודה לצוות לפחות 2 אנשים</t>
  </si>
  <si>
    <t>יום = 8 שעות עבודה כולל הוצאות נסיעה דלק ביטוחים וכו' ותחשב מרגע היציאה ממרכז השירות הקרוב וביצוע העבודה וחזרה למרכז השירות הקרוב.</t>
  </si>
  <si>
    <t>יום עבודה לצוות לפחות 2 אנשים להזמנה דחופה (הגעה תוך שעתיים) ו/או פעולה בשעות חריגות ו/או ימי חג ושבת</t>
  </si>
  <si>
    <t>תוספת להתקנה לפרויקט באתר מאוים (מחיר לתוספת עבור כל הפרויקט להתקנה חפוזה)</t>
  </si>
  <si>
    <t xml:space="preserve">כולל הוצאות נסיעה דלק ביטוחים וכו' </t>
  </si>
  <si>
    <t>בקר הפעלה ושליטה על מערך לחצני חיווי מוקדן</t>
  </si>
  <si>
    <t>שלט אלחוטי לבקר הנ"ל</t>
  </si>
  <si>
    <t xml:space="preserve">נצנץ לעמדת בקרה בצבע אחד </t>
  </si>
  <si>
    <t>נצנץ לעמדת בקרה בשלושה צבעים</t>
  </si>
  <si>
    <t xml:space="preserve">צופר פנימי בעל תדר צליל ניתן לכיוון </t>
  </si>
  <si>
    <t xml:space="preserve">ערכת מערכת התרעה ניידת </t>
  </si>
  <si>
    <t>ביצוע</t>
  </si>
  <si>
    <t>שעות</t>
  </si>
  <si>
    <t>שעת עבודה לצוות לפחות 2 אנשים</t>
  </si>
  <si>
    <t>שעת עבודה כוללת הוצאות נסיעה דלק ביטוחים וכו' ותחשב מרגע היציאה ממרכז השירות הקרוב וביצוע העבודה וחזרה למרכז השירות הקרוב.</t>
  </si>
  <si>
    <t xml:space="preserve">שנה </t>
  </si>
  <si>
    <t>תת פרק</t>
  </si>
  <si>
    <t>סה"כ לא כולל מע"מ</t>
  </si>
  <si>
    <t>מע"מ 17%</t>
  </si>
  <si>
    <t>סה"כ כולל מע"מ</t>
  </si>
  <si>
    <t>מחיר מינימום ליחידה</t>
  </si>
  <si>
    <t>מצלמה IP   המיספרית עם עדשת "עין דג"- וכרטיס זיכרון</t>
  </si>
  <si>
    <t xml:space="preserve">מערכת הקלטה דיגיטאלית nvr ל-16 מצלמות  IP  (חומרה ותוכנה) כולל הקלטה רציפה FHD ל-  30 יום לפחות  ו 2 כניסות רשת </t>
  </si>
  <si>
    <t xml:space="preserve">מערכת הקלטה דיגיטאלית nvr ל-32 מצלמות  IP  (חומרה ותוכנה) כולל הקלטה רציפה FHD ל-  30 יום לפחות  ו 2 כניסות רשת </t>
  </si>
  <si>
    <t>מצלמת  IP עם תאורת IR  פינתית לתאי מעצר כולל עדשה מובנית בעלת אורך מוקד משתנה-וכרטיס זיכרון</t>
  </si>
  <si>
    <t>ארון ציוד  לתנאי פנים 8U</t>
  </si>
  <si>
    <t xml:space="preserve">מתג לתנאי חוץ כולל 8+2 מבואות  </t>
  </si>
  <si>
    <t xml:space="preserve">תעלת תקשורת עשויה מפח מגולוון בעובי 3 מ"מ לפחות, במידות 60*120 כולל מחיצה. התעלה מותאמת להתקנה  לתנאי חוץ , בעלת מכסה מפח מגולוון אשר ייסגר ע"י ברגים . </t>
  </si>
  <si>
    <t xml:space="preserve">מתג לתנאי פנים כולל 8+2 מבואות  </t>
  </si>
  <si>
    <t>2.2.1</t>
  </si>
  <si>
    <t>2.3.1</t>
  </si>
  <si>
    <t>2.4.1</t>
  </si>
  <si>
    <t>2.5.1</t>
  </si>
  <si>
    <t>2.7.1</t>
  </si>
  <si>
    <t>2.8.1</t>
  </si>
  <si>
    <t>2.9.1</t>
  </si>
  <si>
    <t>2.10.1</t>
  </si>
  <si>
    <t>2.11.1</t>
  </si>
  <si>
    <t>2.12.1</t>
  </si>
  <si>
    <t>2.13.1</t>
  </si>
  <si>
    <t>2.14.1</t>
  </si>
  <si>
    <t>2.15.1</t>
  </si>
  <si>
    <t>2.16.1</t>
  </si>
  <si>
    <t>2.17.1</t>
  </si>
  <si>
    <t>2.18.1</t>
  </si>
  <si>
    <t>2.19.1</t>
  </si>
  <si>
    <t>4.1.1</t>
  </si>
  <si>
    <t>4.1.2</t>
  </si>
  <si>
    <t>4.1.3</t>
  </si>
  <si>
    <t>4.2.1</t>
  </si>
  <si>
    <t>4.3.1</t>
  </si>
  <si>
    <t>4.3.2</t>
  </si>
  <si>
    <t>5.2.1</t>
  </si>
  <si>
    <t>5.3.1</t>
  </si>
  <si>
    <t>5.4.1</t>
  </si>
  <si>
    <t>5.4.2</t>
  </si>
  <si>
    <t>5.5.1</t>
  </si>
  <si>
    <t>5.16.1</t>
  </si>
  <si>
    <t>6.2.1</t>
  </si>
  <si>
    <t>6.2.2</t>
  </si>
  <si>
    <t>7.1</t>
  </si>
  <si>
    <t>7.2</t>
  </si>
  <si>
    <t>7.1.1</t>
  </si>
  <si>
    <t>7.2.1</t>
  </si>
  <si>
    <t>7.2.2</t>
  </si>
  <si>
    <t>7.3.1</t>
  </si>
  <si>
    <t>8.2</t>
  </si>
  <si>
    <t>8.3</t>
  </si>
  <si>
    <t>8.4</t>
  </si>
  <si>
    <t>8.5</t>
  </si>
  <si>
    <t>8.6</t>
  </si>
  <si>
    <t>8.7</t>
  </si>
  <si>
    <t>8.8</t>
  </si>
  <si>
    <t>8.9</t>
  </si>
  <si>
    <t>8.10</t>
  </si>
  <si>
    <t>8.11</t>
  </si>
  <si>
    <t>8.12</t>
  </si>
  <si>
    <t>8.13</t>
  </si>
  <si>
    <t>9.1</t>
  </si>
  <si>
    <t>9.2</t>
  </si>
  <si>
    <t>9.1.1</t>
  </si>
  <si>
    <t>9.2.1</t>
  </si>
  <si>
    <t>9.3.1</t>
  </si>
  <si>
    <t>10.1</t>
  </si>
  <si>
    <t>10.2</t>
  </si>
  <si>
    <t>10.3</t>
  </si>
  <si>
    <t>10.4</t>
  </si>
  <si>
    <t>10.1.1</t>
  </si>
  <si>
    <t>10.2.1</t>
  </si>
  <si>
    <t>10.2.2</t>
  </si>
  <si>
    <t>10.3.1</t>
  </si>
  <si>
    <t>10.3.2</t>
  </si>
  <si>
    <t>10.3.3</t>
  </si>
  <si>
    <t>10.3.4</t>
  </si>
  <si>
    <t>10.3.5</t>
  </si>
  <si>
    <t>10.3.6</t>
  </si>
  <si>
    <t>10.4.1</t>
  </si>
  <si>
    <t>11.1</t>
  </si>
  <si>
    <t>11.2</t>
  </si>
  <si>
    <t>11.3</t>
  </si>
  <si>
    <t>11.4</t>
  </si>
  <si>
    <t>11.6</t>
  </si>
  <si>
    <t>11.7</t>
  </si>
  <si>
    <t>11.8</t>
  </si>
  <si>
    <t>11.9</t>
  </si>
  <si>
    <t>11.10</t>
  </si>
  <si>
    <t>11.1.1</t>
  </si>
  <si>
    <t>11.1.2</t>
  </si>
  <si>
    <t>11.1.3</t>
  </si>
  <si>
    <t>11.2.1</t>
  </si>
  <si>
    <t>11.2.2</t>
  </si>
  <si>
    <t>11.2.3</t>
  </si>
  <si>
    <t>11.2.4</t>
  </si>
  <si>
    <t>11.3.1</t>
  </si>
  <si>
    <t>11.3.2</t>
  </si>
  <si>
    <t>11.3.3</t>
  </si>
  <si>
    <t>11.3.4</t>
  </si>
  <si>
    <t>11.3.5</t>
  </si>
  <si>
    <t>11.3.6</t>
  </si>
  <si>
    <t>11.3.7</t>
  </si>
  <si>
    <t>11.4.1</t>
  </si>
  <si>
    <t>11.4.2</t>
  </si>
  <si>
    <t>11.5.1</t>
  </si>
  <si>
    <t>11.6.1</t>
  </si>
  <si>
    <t>11.6.2</t>
  </si>
  <si>
    <t>11.7.1</t>
  </si>
  <si>
    <t>11.7.2</t>
  </si>
  <si>
    <t>11.8.1</t>
  </si>
  <si>
    <t>11.8.2</t>
  </si>
  <si>
    <t>11.8.3</t>
  </si>
  <si>
    <t>11.8.4</t>
  </si>
  <si>
    <t>11.9.1</t>
  </si>
  <si>
    <t>11.10.1</t>
  </si>
  <si>
    <t>11.11.1</t>
  </si>
  <si>
    <t>11.11.2</t>
  </si>
  <si>
    <t>11.11.3</t>
  </si>
  <si>
    <t>12.1.1</t>
  </si>
  <si>
    <t>12.1.2</t>
  </si>
  <si>
    <t>12.1.3</t>
  </si>
  <si>
    <t>12.1.4</t>
  </si>
  <si>
    <t>12.1.5</t>
  </si>
  <si>
    <t>12.1.6</t>
  </si>
  <si>
    <t>12.2.1</t>
  </si>
  <si>
    <t>12.3.1</t>
  </si>
  <si>
    <t>12.4.1</t>
  </si>
  <si>
    <t>12.5.1</t>
  </si>
  <si>
    <t>12.7.1</t>
  </si>
  <si>
    <t>12.6.1</t>
  </si>
  <si>
    <t>13.1.1</t>
  </si>
  <si>
    <t>2.6.1</t>
  </si>
  <si>
    <t>2.6.2</t>
  </si>
  <si>
    <t>2.6.3</t>
  </si>
  <si>
    <t>2.11.2</t>
  </si>
  <si>
    <t xml:space="preserve">לחצן פתיחת דלת ללא מגע NO TOUCH </t>
  </si>
  <si>
    <t>קורא ביומטרי משולב RFID לתנאי פנים</t>
  </si>
  <si>
    <t>5.4.3</t>
  </si>
  <si>
    <t xml:space="preserve">גלאי עילי לפתיחת דלת </t>
  </si>
  <si>
    <t>11.1.4</t>
  </si>
  <si>
    <t>מצלמה  IP קבועה בזיווד כיפה  מותאמת לתנאי חוץ עם תאורת IR  כולל עדשה מובנית וכרטיס זיכרון</t>
  </si>
  <si>
    <t xml:space="preserve">מערכת הקלטה דיגיטאלית nvr ל-4  מצלמות  IP  (חומרה ותוכנה) כולל הקלטה רציפה FHD ל-  30 יום לפחות  </t>
  </si>
  <si>
    <t>לוח מקשים כולל JOYSTICK לשליטה על המצלמות</t>
  </si>
  <si>
    <t>הערה לכל מערכת כריזה</t>
  </si>
  <si>
    <t>דיסק SATA III חלופי / תוספת למערכת הקלטה קיימת / חדשה  10T</t>
  </si>
  <si>
    <t>2.2.2</t>
  </si>
  <si>
    <t>2.2.3</t>
  </si>
  <si>
    <t>2.2.4</t>
  </si>
  <si>
    <t>2.2.5</t>
  </si>
  <si>
    <t>2.6.4</t>
  </si>
  <si>
    <t>2.7.2</t>
  </si>
  <si>
    <t>2.12.2</t>
  </si>
  <si>
    <t>2.15.2</t>
  </si>
  <si>
    <t>2.19.2</t>
  </si>
  <si>
    <t>2.19.3</t>
  </si>
  <si>
    <t>רכזת אזעקה בתקן 1337  16 אזורים- כולל סוללת גיבוי פריט 2.2.5</t>
  </si>
  <si>
    <t>רכזת אזעקה רגילה (ללא תקן)  16 אזורים-  כולל סוללת גיבוי  פריט 2.2.5</t>
  </si>
  <si>
    <t>חייגן טלפון קווי כולל בקרת קו טלפון , הכולל צריבה של הודעה קולית וחיבור מתח ופיקוד לרכזת האזעקה, כולל חיבור למוקד  אבטחה חיצוני בפרוטוקול CONTACT ID   מותקן במארז מתכת מוגן טמפר</t>
  </si>
  <si>
    <t>גלאי נפח משולב AM א.א. פסיבי ומיקרוגל לתנאי פנים כולל אלמנט קיזוז התראות מתנועת ציפורים/בעלי חיים/קרני השמש</t>
  </si>
  <si>
    <t xml:space="preserve">אספקה התקנה הפעלה כולל כבל HDMI באורך 4 מ' לפחות </t>
  </si>
  <si>
    <t>עמוד ייעודי להתקנת מצלמת LPR</t>
  </si>
  <si>
    <t>3.2.1</t>
  </si>
  <si>
    <t>3.3.1</t>
  </si>
  <si>
    <t>3.3.2</t>
  </si>
  <si>
    <t>3.4.1</t>
  </si>
  <si>
    <t>3.5.1</t>
  </si>
  <si>
    <t>3.6.1</t>
  </si>
  <si>
    <t>3.7.1</t>
  </si>
  <si>
    <t>3.8.1</t>
  </si>
  <si>
    <t>3.9.1</t>
  </si>
  <si>
    <t>3.10.1</t>
  </si>
  <si>
    <t>3.11.1</t>
  </si>
  <si>
    <t>3.12.1</t>
  </si>
  <si>
    <t>3.13.1</t>
  </si>
  <si>
    <t>3.14.1</t>
  </si>
  <si>
    <t>3.15.1</t>
  </si>
  <si>
    <t>3.16.1</t>
  </si>
  <si>
    <t>3.17.1</t>
  </si>
  <si>
    <t>3.18.1</t>
  </si>
  <si>
    <t>3.19.1</t>
  </si>
  <si>
    <t>3.20.1</t>
  </si>
  <si>
    <t>3.21.1</t>
  </si>
  <si>
    <t>3.21.2</t>
  </si>
  <si>
    <t>3.22.1</t>
  </si>
  <si>
    <t>3.22.2</t>
  </si>
  <si>
    <t>3.23.1</t>
  </si>
  <si>
    <t>3.24.1</t>
  </si>
  <si>
    <t>4.4.1</t>
  </si>
  <si>
    <t>4.4.2</t>
  </si>
  <si>
    <t>4.4.3</t>
  </si>
  <si>
    <t>אספקה התקנה והפעלה של תוכנת צפייה במצלמות ובמערכת ההקלטה חומרה כולל מחברים מתאמים מגשרים וכל הנדרש להפעלה מלאה לרבות נק רשת ואביזר קצה</t>
  </si>
  <si>
    <t>5.2.2</t>
  </si>
  <si>
    <t xml:space="preserve">תוספת רשיון מערכת שליטה וניהול ממוחשבת לבקרת כניסה - ל 25 קוראים נוספים </t>
  </si>
  <si>
    <t>5.5.2</t>
  </si>
  <si>
    <t>5.5.3</t>
  </si>
  <si>
    <t xml:space="preserve">נצנץ וצופר אזעקה לתנאי פנים במארז אחיד כולל סוללת גיבוי ל -48 שעות  לתפעול מלא </t>
  </si>
  <si>
    <t>5.6.1</t>
  </si>
  <si>
    <t>5.8.1</t>
  </si>
  <si>
    <t>5.9.1</t>
  </si>
  <si>
    <t>5.10.1</t>
  </si>
  <si>
    <t xml:space="preserve">שופרי קול 15W כולל שנאי לקביעת רמת הקול </t>
  </si>
  <si>
    <t xml:space="preserve">שופרי קול 30W כולל שנאי לקביעת רמת הקול </t>
  </si>
  <si>
    <t xml:space="preserve">שופרי קול 100W כולל שנאי לקביעת רמת הקול </t>
  </si>
  <si>
    <t xml:space="preserve">רמקולים "2.5, שנאי וגריל להתקנה עה"ט או כוללים גריל ומתלה לתקרה מונמכת.כולל שנאי לקביעת רמת הקול </t>
  </si>
  <si>
    <t xml:space="preserve">רמקולים "5, שנאי וגריל להתקנה עה"ט או כוללים גריל ומתלה לתקרה מונמכת.כולל שנאי לקביעת רמת הקול </t>
  </si>
  <si>
    <t xml:space="preserve">רמקול פרוז'קטור כולל שנאי לקביעת רמת הקול </t>
  </si>
  <si>
    <t>5.11.1</t>
  </si>
  <si>
    <t>5.12.1</t>
  </si>
  <si>
    <t>5.13.1</t>
  </si>
  <si>
    <t>5.14.1</t>
  </si>
  <si>
    <t>5.15.1</t>
  </si>
  <si>
    <t>6.2.3</t>
  </si>
  <si>
    <t>6.2.4</t>
  </si>
  <si>
    <t>6.2.5</t>
  </si>
  <si>
    <t>6.3.1</t>
  </si>
  <si>
    <t>6.3.2</t>
  </si>
  <si>
    <t>מערכת אינטרקום וידאו IP - יחידה חיצונית לדלת כולל לחצן קריאה אחד לתנאי פנים</t>
  </si>
  <si>
    <t>מערכת אינטרקום וידאו IP - יחידה חיצונית לדלת כולל לחצן קריאה אחד לתנאי חוץ</t>
  </si>
  <si>
    <t>מערכת אינטרקום וידאו IP + קודן - יחידה חיצונית לדלת כולל לחצן קריאה אחד לתנאי פנים</t>
  </si>
  <si>
    <t>מערכת אינטרקום וידאו IP + קודן-  יחידה חיצונית לדלת כולל לחצן קריאה אחד לתנאי חוץ</t>
  </si>
  <si>
    <t>6.2.6</t>
  </si>
  <si>
    <t>6.2.7</t>
  </si>
  <si>
    <t>6.2.8</t>
  </si>
  <si>
    <t>7.1.2</t>
  </si>
  <si>
    <t>8.14</t>
  </si>
  <si>
    <t>8.2.1</t>
  </si>
  <si>
    <t>8.2.2</t>
  </si>
  <si>
    <t>8.2.3</t>
  </si>
  <si>
    <t>8.2.4</t>
  </si>
  <si>
    <t>8.3.1</t>
  </si>
  <si>
    <t>8.3.2</t>
  </si>
  <si>
    <t>מערכת אינטרקום וידאו IP+ קודן  - יחידה חיצונית לדלת הכוללת 4 לחצני חיוג לשלוחה נבחרת- לתנאי פנים</t>
  </si>
  <si>
    <t>אספקה והתקנה ושילוט</t>
  </si>
  <si>
    <t>אספקה והתקנה והפעלה</t>
  </si>
  <si>
    <t xml:space="preserve">כבל  אלקטרוניקה שזור להתקנה פנימית, צבע לבחירת המזמין,   8 גיד מוליכים בקוטר  עד 1 מ"מ </t>
  </si>
  <si>
    <t xml:space="preserve">כבל  אלקטרוניקה שזור לעמידה בתנאי לתנאי חוץ ,צבע לבחירת המזמין, 8 גיד מוליכים בקוטר  עד  1 מ"מ </t>
  </si>
  <si>
    <t>מגשר נחושת CAT 6A בצבע כתום  כולל שני מחברי RJ 45 משולטים משני קצותיו באורך של עד 1 מטר</t>
  </si>
  <si>
    <t>מגשר נחושת CAT 6A בצבע כתום כולל שני מחברי RJ 45 משולטים משני קצותיו באורך של עד 3 מטר</t>
  </si>
  <si>
    <t>פנל ניתוב אופטי 12 זוגות סיבים - כולל פנל שערות</t>
  </si>
  <si>
    <t>פנל  ניתוב  RJ 45  ליצוג 24 מבואות  - כולל פנל שערות</t>
  </si>
  <si>
    <t xml:space="preserve">פנל  ניתוב  RJ 45  ליצוג 8 מבואות  - לארון חיצוני </t>
  </si>
  <si>
    <t>11.5.2</t>
  </si>
  <si>
    <t>11.10.2</t>
  </si>
  <si>
    <t>11.10.3</t>
  </si>
  <si>
    <t>11.10.4</t>
  </si>
  <si>
    <t>11.11.6</t>
  </si>
  <si>
    <t>11.11.7</t>
  </si>
  <si>
    <t>11.11.9</t>
  </si>
  <si>
    <t>11.11.10</t>
  </si>
  <si>
    <t>11.11.11</t>
  </si>
  <si>
    <t>11.11.12</t>
  </si>
  <si>
    <t>שדרוג לרוחב פס של MBPS 2000  לזוג משדרים הנ"ל</t>
  </si>
  <si>
    <t>שדרוג לרוחב פס של MBPS 5000  לזוג המשדרים הנ"ל</t>
  </si>
  <si>
    <t>2.17.2</t>
  </si>
  <si>
    <t>לחצן מצוקה  קווי בעל הוכחת לחיצה ושחרור (בחצי סיבוב) בתצורת פטריה</t>
  </si>
  <si>
    <t>לחצן מצוקה  קווי בעל הוכחת לחיצה ושחרור (בחצי סיבוב באמצעות מפתח) בתצורת פטריה</t>
  </si>
  <si>
    <t>12.3.2</t>
  </si>
  <si>
    <t>12.2.2</t>
  </si>
  <si>
    <t>10.5.1</t>
  </si>
  <si>
    <t xml:space="preserve">מוצא חיבור POE ואינגקטור  </t>
  </si>
  <si>
    <t>12.6.3</t>
  </si>
  <si>
    <t xml:space="preserve">נצנץ וצופר אזעקה לתנאי פנים / חוץ במארז אחיד </t>
  </si>
  <si>
    <t>חייגן טלפון קווי עצמאי כולל בקרת קו טלפון , הכולל צריבה של הודעה קולית וחיבור מתח  מותקן במארז עצמאי</t>
  </si>
  <si>
    <t>לחצן מצוקה אלחוטי+ מקלט שכולל אפשרות לחיבור למערכת גילוי ופריצה</t>
  </si>
  <si>
    <t>12.7.2</t>
  </si>
  <si>
    <t>12.8.1</t>
  </si>
  <si>
    <t>12.8.2</t>
  </si>
  <si>
    <t>12.9.1</t>
  </si>
  <si>
    <t>12.10.1</t>
  </si>
  <si>
    <t>לחצן פטריה (קוטר 90 מ"מ) לשולחן בקרה להפעלת נצנץ בצבעים שונים (לפחות 3)</t>
  </si>
  <si>
    <t>תחנת עבודה (קליינט) הכוללת חומרה ותוכנת הפעלה מושלמת WINDOWS בלבד ( מחשב, מקלדת, עכבר, רמקולים)</t>
  </si>
  <si>
    <t>9.2.2</t>
  </si>
  <si>
    <t>8.4.1</t>
  </si>
  <si>
    <t>8.5.1</t>
  </si>
  <si>
    <t>8.6.1</t>
  </si>
  <si>
    <t>8.7.1</t>
  </si>
  <si>
    <t>8.7.2</t>
  </si>
  <si>
    <t>8.7.3</t>
  </si>
  <si>
    <t>8.8.1</t>
  </si>
  <si>
    <t>8.8.2</t>
  </si>
  <si>
    <t>8.8.3</t>
  </si>
  <si>
    <t>8.9.1</t>
  </si>
  <si>
    <t>8.11.1</t>
  </si>
  <si>
    <t>8.10.1</t>
  </si>
  <si>
    <t>8.12.1</t>
  </si>
  <si>
    <t>8.13.1</t>
  </si>
  <si>
    <t>8.14.1</t>
  </si>
  <si>
    <t>ערכת מערכת הקלטה וצפייה ניידת</t>
  </si>
  <si>
    <t>12.11.1</t>
  </si>
  <si>
    <t>12.11.2</t>
  </si>
  <si>
    <t>12.11.3</t>
  </si>
  <si>
    <t>4.1.4</t>
  </si>
  <si>
    <t xml:space="preserve">אספקה, התקנה, כבילה (עד 100 מטר), תשתית כיוון וכיול כולל כל החיבורים הנדרשים וכל הנדרש להפעלתה המלאה של המערכת וחיבורה למערכת ההקלטה ומערכת השו"ב (במידה ונדרש) </t>
  </si>
  <si>
    <t>מצלמה  IP קבועה בזיווד צינור מותאמת לתנאי חוץ עם תאורת IR  כולל עדשה מובנית וכרטיס זיכרון</t>
  </si>
  <si>
    <t>3.3.3</t>
  </si>
  <si>
    <t>מצלמה  IP קבועה בזיווד צינור מותאמת לתנאי חוץ עם ראיה צבעונית בחשכה כולל עדשה מובנית וכרטיס זיכרון</t>
  </si>
  <si>
    <t>מצלמה wifi  IP קבועה בזיווד מיני צינור מותאמת לתנאי חוץ עם תאורת IR  כולל עדשה מובנית 2.8 מ"מ כרטיס זיכרון וסוללה מובנית.</t>
  </si>
  <si>
    <t xml:space="preserve">מצלמה  IP קבועה בזיווד מיני צינור מותאמת לתנאי חוץ עם תאורת IR  כולל עדשה מובנית 2.8 מ"מ  כרטיס זיכרון </t>
  </si>
  <si>
    <t>מצלמה wifi  IP pt מותאמת לתנאי חוץ עם תאורת IR  כולל עדשה מובנית כרטיס זיכרון וסוללה מובנית.</t>
  </si>
  <si>
    <t>3.16.2</t>
  </si>
  <si>
    <t>3.21.3</t>
  </si>
  <si>
    <t>3.22.3</t>
  </si>
  <si>
    <t>3.25.1</t>
  </si>
  <si>
    <t>3.25.2</t>
  </si>
  <si>
    <t>3.26.1</t>
  </si>
  <si>
    <t>אספקה התקנה חיבור המצלמות תכנות וכל הדרוש להפעלתה המלאה של מערכת ההקלטה וחיבורה למערכת' הצפייה (כולל שני כרטיסי רשת)</t>
  </si>
  <si>
    <t xml:space="preserve">מצלמה IP משולבת אופטית תרמית עם עדשה קבועה, כולל זיהוי אדם, רכב, ובעלי חיים ע"פ חום של האובייקט </t>
  </si>
  <si>
    <t>סל 01 -מערכות גילוי פריצה</t>
  </si>
  <si>
    <t>סל 02 -מערכות טמ"ס</t>
  </si>
  <si>
    <t>סל 03 -מערכות ניהול, ניתוח והקלטת וידאו</t>
  </si>
  <si>
    <t xml:space="preserve"> סל 04 -מערכות בקרת כניסה</t>
  </si>
  <si>
    <t xml:space="preserve">סל 06-גדר אלקטרונית </t>
  </si>
  <si>
    <t xml:space="preserve">  סל 07-מערכת כריזה</t>
  </si>
  <si>
    <t>סל 08-מערכת שו"ב (שליטה ובקרה)</t>
  </si>
  <si>
    <t>סל 09-תקשורת אקטיבית</t>
  </si>
  <si>
    <t>סל 10-תקשורת פאסיבית</t>
  </si>
  <si>
    <t>סל 11- תוספות ועבודות שונות</t>
  </si>
  <si>
    <t>סל 12- שרות ואחריות</t>
  </si>
  <si>
    <t>זוג משדר/ מקלט כדוגמת  SIKLU EH-2500FX AES , 1G - 2G, 65m antenna 10Km Link  הכוללת 2 יחידות רדיו גבוה, 2 יחידות רדיו נמוך, 2 אנטנות 2 מתקני תליה ו 2 ספקי מתח POE  * מאושר ע"י משרד התקשורת בתדרים 60-80 ג'יגה אנטנות שידור/קליטה בגדלים : 1/2,1,2 פיט.</t>
  </si>
  <si>
    <t>זוג משדרים/ מקלטים כדוגמת  SIKLU EH-710Tx , 700Mbps -1G, 31cm antenna 3Km Link      הכוללת 2 יחידות רדיו, 2 אנטנות, 2 מתקני תליה, מזרק מתח POE AC * מאושר ע"י משרד התקשורת בתדרים 60-80 ג'יגה אנטנות שידור/קליטה בגדלים : 1/2,1,2 פיט.</t>
  </si>
  <si>
    <t>7.3.2</t>
  </si>
  <si>
    <t>10.6.1</t>
  </si>
  <si>
    <t>מרחיק POE לשני ערוצים</t>
  </si>
  <si>
    <t>מגשר אופטי  M.M שני סיבים  כולל מחברים אופטיים משני קצותיו ושילוט באורך של עד 1 מטר, OM3 לפחות.</t>
  </si>
  <si>
    <t>מגשר אופטי  M.M שני סיבים  כולל מחברים אופטיים משני קצותיו ושילוט באורך של עד 3 מטר, OM3 לפחות.</t>
  </si>
  <si>
    <t>סיב אופטי מסוג  Multi Mode מעטפת עם 12 סיבים-  OM3 לפחות.</t>
  </si>
  <si>
    <t xml:space="preserve">מצלמה IP משולבת אופטית תרמית מתניעת , כולל זיהוי אדם, רכב, ובעלי חיים ע"פ חום של האובייקט </t>
  </si>
  <si>
    <t>מצלמה  IP  קבועה בזיווד כיפה  מותאמת לתנאי חוץ עם תאורת IR כולל מיקרופון פנימי להקלטת שמע וכרטיס זיכרון</t>
  </si>
  <si>
    <t>מצלמת IP  ממונעת בזיווד כיפה X40 מותאמת לתנאי חוץ כולל IR דינמי 200 מטר לפחות, כולל עדשה מובנית בעלת אורך מוקד משתנה- וכרטיס זיכרון</t>
  </si>
  <si>
    <t>3.7.2</t>
  </si>
  <si>
    <t>מערכת אינטרקום וידאו  IP - יחידה חיצונית לדלת הכוללת יכולת חיוג לשלוחה נבחרת באמצעות צג המאפשר דפדוף בין דיירים- לתנאי פנים</t>
  </si>
  <si>
    <t>מצלמת  IP עם תאורת IR  לזיהוי לוחיות רישוי LPR למהירות של 40 קמ"ש לפחות מותאמת לתנאי חוץ כולל עדשה מובנית בעלת אורך מוקד משתנה- וכרטיס זיכרון</t>
  </si>
  <si>
    <t>מצלמת  IP עם תאורת IR  לזיהוי לוחיות רישוי LPR  למהירות גבוהה עד 100 קמ"ש לפחות מותאמת לתנאי חוץ כולל עדשה מובנית בעלת אורך מוקד משתנה- וכרטיס זיכרון</t>
  </si>
  <si>
    <t>מנעול אלקטרומגנטי (לתנאי חוץ) ל 300 ק"ג</t>
  </si>
  <si>
    <t>מנעול אלקטרומגנטי (לתנאי פנים) ל 600 ק"ג</t>
  </si>
  <si>
    <t>מנעול אלקטרומגנטי (לתנאי חוץ) ל 600 ק"ג</t>
  </si>
  <si>
    <t>אספקה והתקנה ושילוט, אביזרים, פס שקעים ,תאורה ופנל ניתוב לכבלי התקשורת .</t>
  </si>
  <si>
    <t xml:space="preserve">ארון תקשורת פוליאסטר 5% -/+ 300*600*800   לתנאי חוץ </t>
  </si>
  <si>
    <t xml:space="preserve">ארון תקשורת פוליאסטר 5% -/+ 230*400*600   לתנאי חוץ </t>
  </si>
  <si>
    <t>2.20.1</t>
  </si>
  <si>
    <t>מגשר נחושת CAT 6A בצבע כתום  כולל שני מחברי RJ 45 משולטים משני קצותיו באורך של עד 2 מטר</t>
  </si>
  <si>
    <t>מגשר נחושת CAT 6A בצבע כתום כולל שני מחברי RJ 45 משולטים משני קצותיו באורך של עד 5  מטר</t>
  </si>
  <si>
    <t>10.7.1</t>
  </si>
  <si>
    <t xml:space="preserve"> משדר סלולארי (סים יסופק ע"י המזמין) </t>
  </si>
  <si>
    <t>הרכיב יסופק עם מתאם מיצור סטנדרטי של היצרן, להתקנה תקנית על כל סוגי  דלתות עץ,  מתכת, אלומיניום, זכוכית או דלתות חירום / שערים חיצונים / פתחים..</t>
  </si>
  <si>
    <t>אספקה התקנה הפעלה - כולל סוללת גיבוי והגדרת רגישות</t>
  </si>
  <si>
    <t xml:space="preserve">בקר תקשורת ל- 4 דלתות  ועד 8 קוראי קרבה/ביומטריים/זיהוי פנים- כולל סוללת גיבוי ל -48 שעות  לתפעול מלא </t>
  </si>
  <si>
    <t>גלאי נפח א.א. פסיבי אלחוטי AM  לתנאי פנים  כולל אלמנט קיזוז התראות מתנועת ציפורים/בעלי חיים/קרני השמש</t>
  </si>
  <si>
    <t>גלאי נפח משולב מיקרוגל א.א. פסיבי  AM– לתנאי חוץ כולל אלמנט קיזוז התראות מתנועת ציפורים/בעלי חיים/קרני השמש</t>
  </si>
  <si>
    <t>גלאי נפח תקרתי משולב א.א. פסיבי ומיקרוגל AM לתנאי פנים כולל אלמנט קיזוז התראות מתנועת ציפורים/בעלי חיים/קרני השמש</t>
  </si>
  <si>
    <t>מצלמת  IP בזיווד כיפה עם תאורת IR  לזיהוי פנים וייצור רשומות פנים מזוהות מותאמת לתנאי חוץ כולל עדשה מובנית בעלת אורך מוקד משתנה-וכרטיס זיכרון</t>
  </si>
  <si>
    <t>3.4.2</t>
  </si>
  <si>
    <t>מצלמה  IP בזיווד כיפה 4K כולל IR כולל עדשה מובנית בעלת אורך מוקד משתנה-וכרטיס זיכרון</t>
  </si>
  <si>
    <t>מצלמת IP  ממונעת ארוכת טווח X50 מותאמת לתנאי חוץ כולל IR דינמי 500 מטר לפחות, כולל עדשה מובנית בעלת אורך מוקד משתנה- וכרטיס זיכרון</t>
  </si>
  <si>
    <t>מוניטור LED  לעבודה מאומצת  LED 4K 32'' ± "2 כולל רגל  ומתלה VESA</t>
  </si>
  <si>
    <t xml:space="preserve">מוניטור LED  לעבודה מאומצת  LED  4K למחשב 27'' ± "2 כולל תושבת שולחנית </t>
  </si>
  <si>
    <t xml:space="preserve">מנעול אלקטרומגנטי לתנאי פנים 300  ק"ג </t>
  </si>
  <si>
    <t xml:space="preserve">מערכת אינטרקום וידאו IP-יחידת פנים- מסך צבעוני בגודל 7" לפחות- כולל מתאם קיר/שולחני </t>
  </si>
  <si>
    <t xml:space="preserve">אספקה התקנה חיבור  כולל כבילה חיזוקים קשירות קופסאות/הגדרות תוכנה  וכל הנדרש להפעלתם המלאה של קו הגלאים. </t>
  </si>
  <si>
    <t xml:space="preserve">אספקה התקנה חיבור של הגלאים כולל כבילה חיזוקים קשירות,הגדרות תוכנה, בקרים נגדי סוף קו קופסאות וכל הנדרש להפעלתם המלאה של קו הגלאים. </t>
  </si>
  <si>
    <t xml:space="preserve">מתג לתנאי פנים כולל 24 מבואות מנוהל L2 </t>
  </si>
  <si>
    <t>יחידת גיבוי מתחים UPS  850V/A להתקנה בתנאי חוץ להתקנה על פס דין</t>
  </si>
  <si>
    <t>מדור פרוייקטים- אטו"ב - משטרת ישראל</t>
  </si>
  <si>
    <t>פנל ניתוב אופטי 24 זוגות סיבים- כולל פנל שערות</t>
  </si>
  <si>
    <t xml:space="preserve">פנל ניתוב אופטי 6 זוגות סיבים-  לארון חיצוני </t>
  </si>
  <si>
    <t>אספקה התקנה וחיווט, כולל צנרת</t>
  </si>
  <si>
    <t>כבל מתיחה כולל עיגון בשני צדדים כולל מותחנים</t>
  </si>
  <si>
    <t>אספקה התקנה בדיקה ומנוף סל</t>
  </si>
  <si>
    <t>תעלות PVC להתקנות פנימיות 30*17</t>
  </si>
  <si>
    <t>תעלות PVC להתקנות פנימיות 60*40</t>
  </si>
  <si>
    <t>תעלות PVC להתקנות פנימיות 60*120</t>
  </si>
  <si>
    <t xml:space="preserve">תעלת תקשורת עשויה מפח מגולוון בעובי 3 מ"מ לפחות, במידות 40*60 כולל מחיצה. התעלה מותאמת להתקנה  לתנאי חוץ , בעלת מכסה מפח מגולוון אשר ייסגר ע"י ברגים . </t>
  </si>
  <si>
    <t xml:space="preserve">תעלת תקשורת עשויה מפח מגולוון בעובי 3 מ"מ לפחות, במידות 10*20 כולל מחיצה. התעלה מותאמת להתקנה  לתנאי חוץ , בעלת מכסה מפח מגולוון אשר ייסגר ע"י ברגים . </t>
  </si>
  <si>
    <t>11.4.3</t>
  </si>
  <si>
    <t>11.4.4</t>
  </si>
  <si>
    <t>11.4.5</t>
  </si>
  <si>
    <t>11.12.1</t>
  </si>
  <si>
    <t xml:space="preserve">צנרת חיצונית מסוג שרשורי משורין בקוטר 50 מ"מ  כולל מחברים ,מתאמים וחוטי משיכה </t>
  </si>
  <si>
    <t>צנרת יק"ע 50 או 75 מ"מ ע"פ הצורך , כולל מתאמים וחוטי משיכה</t>
  </si>
  <si>
    <t xml:space="preserve">צנרת חיצונית מסוג שרשורי משורין בקוטר  25  או 32 מ"מ ע"פ הצורך ,כולל מחברים ,מתאמים וחוטי משיכה </t>
  </si>
  <si>
    <t xml:space="preserve">צנרת חיצונית מסוג מריכף/ מרירון בקוטר  25  או 32 מ"מ ע"פ הצורך ,כולל מחברים ,מתאמים וחוטי משיכה </t>
  </si>
  <si>
    <t>קומפלט</t>
  </si>
  <si>
    <t>11.7.3</t>
  </si>
  <si>
    <t>11.7.4</t>
  </si>
  <si>
    <t>11.11.4</t>
  </si>
  <si>
    <t>11.11.5</t>
  </si>
  <si>
    <t>11.11.8</t>
  </si>
  <si>
    <t>11.9.2</t>
  </si>
  <si>
    <t>שקע קצה RJ-45 מסוכך, מותאם לעבודה בקצב 500 MHz ובעל הסמכה לעמידה בתקן Cat-6A.  העבודה תכלול סימון השקע באמצעות שלט PVC חרוט  בדיקה לערוץ בהתאם לתקן. האביזר יכלול את כל הנדרש להתקנתו עה"ט תה"ט בקופסה 55 או באביזר GEWISS או ADAPLAST או NISKO או ש"ע לרבות מתאם פלסטי לקופסה.</t>
  </si>
  <si>
    <t>שקע קצה כפול RJ-45 מסוכך, מותאם לעבודה בקצב 500 MHz ובעל הסמכה לעמידה בתקן Cat-6A.  העבודה תכלול סימון השקע באמצעות שלט PVC חרוט  בדיקה לערוץ בהתאם לתקן. האביזר יכלול את כל הנדרש להתקנתו עה"ט תה"ט בקופסה 55 או באביזר GEWISS או ADAPLAST או NISKO או ש"ע לרבות מתאם פלסטי לקופסה.</t>
  </si>
  <si>
    <t xml:space="preserve">כבל תקשורת   CAT-7 סדרת כבלי GIGA ומותאם לעבודה בקצב MHz 1000  משוריין לתנאי OUT DOOR מוגן קרינת UV וכולל ג'ל כנגד חדירת מים להתקנה תת קרקעית </t>
  </si>
  <si>
    <t>כבל תקשורת  CAT-7 סדרת כבלי GIGA ומותאם לעבודה בקצב MHz 1000</t>
  </si>
  <si>
    <t xml:space="preserve">שלט התראה "מקום זה מצולם" או כל ניסוח אחר ע"פ המזמין בגודל עד 80X60 ס"מ </t>
  </si>
  <si>
    <t>מצלמה  IP בזיווד צינור  4K כולל IR כולל עדשה מובנית בעלת אורך מוקד משתנה-וכרטיס זיכרון</t>
  </si>
  <si>
    <t>אספקה התקנה חיווט, שילוט צנרת/תעלות , מעברים, מתאמים וקיסטונים ע"פ דרישות המזמין</t>
  </si>
  <si>
    <t>אספקה התקנה חיווט, שילוט צנרת/תעלות , מעברים, מתאמים  ע"פ דרישות המזמין</t>
  </si>
  <si>
    <t>סה"כ סל 01 -מערכות גילוי פריצה</t>
  </si>
  <si>
    <t>סה"כ  סל 02 -מערכות טמ"ס</t>
  </si>
  <si>
    <t>סה"כ סל 03 -מערכות ניהול, ניתוח והקלטת וידאו</t>
  </si>
  <si>
    <t>סה"כ  סל 04 -מערכות בקרת כניסה</t>
  </si>
  <si>
    <t xml:space="preserve">סה"כ סל 06-גדר אלקטרונית </t>
  </si>
  <si>
    <t>סה"כ   סל 07-מערכת כריזה</t>
  </si>
  <si>
    <t>סה"כ סל 08-מערכת שו"ב (שליטה ובקרה)</t>
  </si>
  <si>
    <t>סה"כ סל 09-תקשורת אקטיבית</t>
  </si>
  <si>
    <t>סה"כ סל 10-תקשורת פאסיבית</t>
  </si>
  <si>
    <t>סה"כ סל 11- תוספות ועבודות שונות</t>
  </si>
  <si>
    <t>סה"כ סל 12- שרות ואחריות</t>
  </si>
  <si>
    <t>10.1.2</t>
  </si>
  <si>
    <t>9.1.2</t>
  </si>
  <si>
    <t>דרישה לכל מערכות אינטרקום</t>
  </si>
  <si>
    <t>דרישה לכל בקרת כניסה</t>
  </si>
  <si>
    <t>דרישה לכל טמ"ס</t>
  </si>
  <si>
    <t>דרישה לכל מערכות גילוי פריצה</t>
  </si>
  <si>
    <t>2.2.6</t>
  </si>
  <si>
    <t>סל 05 -מערכות אינטרקום וידאו</t>
  </si>
  <si>
    <t>סה"כ סל 05 -מערכות אינטרקום וידאו</t>
  </si>
  <si>
    <t xml:space="preserve">תוכנה-Xprotect Corporate </t>
  </si>
  <si>
    <t>4.1.6</t>
  </si>
  <si>
    <t>4.1.7</t>
  </si>
  <si>
    <t>4.1.8</t>
  </si>
  <si>
    <t>אספקה התקנה הפעלה והגדרות ע"פ רמות הרשאה של המזמין- לשרת ניהול וידאו בסעיף  9.1.2</t>
  </si>
  <si>
    <t>תוכנת ניהול והקלטה לשרת עד 48 מצלמות  - Xprotect Express</t>
  </si>
  <si>
    <t>תוכנת ניהול והקלטה לשרת מעל 48 מצלמות- Milestone Profssional Plus</t>
  </si>
  <si>
    <t>שרת ניהול והקלטה תוצרת dell או HP בלבד תואם למערכת הניהול וההקלטה -חומרה</t>
  </si>
  <si>
    <t>אספקה התקנה חיבור המצלמות תכנות וכל הדרוש להפעלתה המלאה של מערכת ניהול וההקלטה וחיבורה למערכת הצפייה.</t>
  </si>
  <si>
    <t xml:space="preserve"> מרחיק KVM HDMI (זוג) לחיבור מרוחק של מסך מקלדת מחשב, עכבר  בכבל  CAT  6  למרחק של עד 100 מטר</t>
  </si>
  <si>
    <t>כרטיסי הרחבה ל- 8 אזורים  כולל מארז ייעודי מוגן טמפר כולל ספק הכוח וגיבוי המצברים הנדרשים להפעלת אביזרי קצה</t>
  </si>
  <si>
    <t>כרטיסי הרחבה ל- 16 אזורים כולל מארז ייעודי מוגן טמפר כולל ספק הכוח וגיבוי המצברים הנדרש ים להפעלת אביזרי קצה</t>
  </si>
  <si>
    <t xml:space="preserve">זרוע שולחנית/ קיר דו מפרקית להתקנת מסך בגודל  27'' ומעלה </t>
  </si>
  <si>
    <t xml:space="preserve">זרוע שולחנית/ קיר דו מפרקית להתקנת  2 מסכים  בגודל  27'' ומעלה </t>
  </si>
  <si>
    <t xml:space="preserve">אספקה, התקנה, אנטגריצה, תכנות וכל הדרוש להפעלתה המלאה של מערכת השו"ב </t>
  </si>
  <si>
    <t>מערכת בקרת קווים ומע' בדיקת מגברים ל 8 אלמנטים מבוקרים (ספק כוח/סוללות/מיקרופון/אזור כריזה)</t>
  </si>
  <si>
    <t>5.7.1</t>
  </si>
  <si>
    <t>5.8.2</t>
  </si>
  <si>
    <t>5.8.3</t>
  </si>
  <si>
    <t>5.8.4</t>
  </si>
  <si>
    <t>5.12.2</t>
  </si>
  <si>
    <t>5.12.3</t>
  </si>
  <si>
    <t>5.12.4</t>
  </si>
  <si>
    <t>5.12.5</t>
  </si>
  <si>
    <t>5.14.2</t>
  </si>
  <si>
    <t>שרת ניהול מערכת ניהול אירועים שו"ב (PSIM) תוצרת dell או HP בלבד תואם למערכת השו"ב -חומרה</t>
  </si>
  <si>
    <t>תוכנת ניהול אירועים שו"ב (PSIM) מותקנת על גבי תחנת העבודה (קליינט)</t>
  </si>
  <si>
    <t>פיתוח ממשק למערכת ניהול האירועים השו"ב (PSIM) לחיבור למערכת צד ג' עם קבלת API ו/או SDK מיצרן המערכת</t>
  </si>
  <si>
    <t>צוקל לארון חוץ להתקנה באדמה או בבטון</t>
  </si>
  <si>
    <t>סיב אופטי מסוג  Single Mode מעטפת עם 12 סיבים</t>
  </si>
  <si>
    <t>יכולת עבודה עצמאית ללא רכזת פריצה (חיבור ישיר לצופר וחייגן  כולל: תשתיות, צנרת, תעלות, כבילה וחיווט תקני עד 200 מטר, השחלה, העברה (לרבות קידוחים בקירות), סימון, מחברים, מתאמים, מגשרים, שקעים, תקעים, קופסאות מעבר, עיגונים , שילוט וכל הנדרש  להפעלה מלאה של הפריט</t>
  </si>
  <si>
    <t xml:space="preserve">מכלול מכ"מ לזיהוי אדם / רכב לטווח 250 מטר </t>
  </si>
  <si>
    <t xml:space="preserve">MAGOSSYS </t>
  </si>
  <si>
    <t>MAGOSSYS</t>
  </si>
  <si>
    <t>DELL</t>
  </si>
  <si>
    <t>מערך גלאי זעזועים לגדר ברזולציה 6 מ' לכל היותר (כולל בקרים וארונות וכלל האביזרים שנדרשים להפעלה מלאה הנדרשים ע"פ ספק המוצר)</t>
  </si>
  <si>
    <t>כבל ייעודי לגלאים לצרכי החלפה במקרי נזק במערכת קיימת ברשות המזמין.
הכולל חיבור בין מקטעים  כולל בקרים וארונות וכלל האביזרים שנדרשים להפעלה מלאה הנדרשים ע"פ ספק המוצר)</t>
  </si>
  <si>
    <t>אספקה התקנה חיבור של הגלאים כולל כבילה חיזוקים קשירות בקרים נגדי סוף קו קופסאות /הגדרות תוכנה וכל הנדרש להפעלתם המלאה של קו הגלאים בהתאם להוראות היצרן.</t>
  </si>
  <si>
    <t>SR 250</t>
  </si>
  <si>
    <t xml:space="preserve"> SR 500</t>
  </si>
  <si>
    <t>DEEP LEARNING VIDEO
AI APPLIANPE</t>
  </si>
  <si>
    <t xml:space="preserve">מכלול מכ"מ לזיהוי אדם/ רכב לטווח 500 מטר </t>
  </si>
  <si>
    <t>4.1.5</t>
  </si>
  <si>
    <t>12.6.2</t>
  </si>
  <si>
    <t>אספקה והתקנה שילוט כולל ריתוכים בקצה ובדיקת OTDR
מחיר הפנל יכלול את חיבור/ הלחמת הסיב, מגשרים (ע"פ סעיף 11.10), מתאמים ומחברי PIGTAIL אופטיים מסוג LC (או אחר כפי שידרש בשטח ובהתאמה למתגים, המחברים והמחברים שיחוברו לסיב) , כולל בדיקת OTDR .</t>
  </si>
  <si>
    <t>רכזת אינטרקום IP הכוללת מתג - 8 port poe</t>
  </si>
  <si>
    <t>.
.
.</t>
  </si>
  <si>
    <r>
      <t xml:space="preserve">רישיון לערוץ צפייה, הקלטה, אנליטיקה וLPR  בשרת הקלטה וצפיה ממוחשבת מרכזית  </t>
    </r>
    <r>
      <rPr>
        <sz val="14"/>
        <color theme="1"/>
        <rFont val="David"/>
        <family val="2"/>
      </rPr>
      <t>תוכנה -  Xprotect Express</t>
    </r>
  </si>
  <si>
    <r>
      <t xml:space="preserve">רישיון לערוץ צפייה, הקלטה, אנליטיקה וLPR בשרת הקלטה וצפיה ממוחשבת מרכזית  </t>
    </r>
    <r>
      <rPr>
        <sz val="14"/>
        <color theme="1"/>
        <rFont val="David"/>
        <family val="2"/>
      </rPr>
      <t>תוכנה- Milestone Profssional Plus</t>
    </r>
  </si>
  <si>
    <r>
      <t>רישיון לערוץ צפייה, הקלטה, אנליטיקה וLPR ב</t>
    </r>
    <r>
      <rPr>
        <sz val="14"/>
        <color theme="1"/>
        <rFont val="David"/>
        <family val="2"/>
      </rPr>
      <t xml:space="preserve">- Milestone Interconct </t>
    </r>
  </si>
  <si>
    <r>
      <t xml:space="preserve">מערכת  צפייה ותחקור ממוחשבת למערכת הטמ"ס </t>
    </r>
    <r>
      <rPr>
        <b/>
        <sz val="14"/>
        <rFont val="David"/>
        <family val="2"/>
      </rPr>
      <t>תוכנה+רשיון</t>
    </r>
    <r>
      <rPr>
        <sz val="14"/>
        <rFont val="David"/>
        <family val="2"/>
      </rPr>
      <t xml:space="preserve"> להתקנה על מחשב קיים / חדש למערכת שבסעיף 4.3/4.2</t>
    </r>
  </si>
  <si>
    <r>
      <t xml:space="preserve">מערכת  צפייה ותחקור ממוחשבת למערכת הטמ"ס </t>
    </r>
    <r>
      <rPr>
        <b/>
        <sz val="14"/>
        <rFont val="David"/>
        <family val="2"/>
      </rPr>
      <t>חומרה</t>
    </r>
  </si>
  <si>
    <r>
      <t xml:space="preserve">קורא תווי פנים  משולב </t>
    </r>
    <r>
      <rPr>
        <sz val="14"/>
        <color theme="1"/>
        <rFont val="Calibri"/>
        <family val="2"/>
      </rPr>
      <t>RFID</t>
    </r>
  </si>
  <si>
    <r>
      <t xml:space="preserve">מערכת ניהול ממוחשבת </t>
    </r>
    <r>
      <rPr>
        <b/>
        <sz val="14"/>
        <rFont val="David"/>
        <family val="2"/>
      </rPr>
      <t>תוכנה</t>
    </r>
    <r>
      <rPr>
        <sz val="14"/>
        <rFont val="David"/>
        <family val="2"/>
        <charset val="177"/>
      </rPr>
      <t xml:space="preserve"> בלבד כולל ממשק לתקשורת למרכז בקרה TCP/IP ולמערכת השו"ב</t>
    </r>
  </si>
  <si>
    <r>
      <t xml:space="preserve">מערכת ניהול ממוחשבת </t>
    </r>
    <r>
      <rPr>
        <b/>
        <sz val="14"/>
        <rFont val="David"/>
        <family val="2"/>
      </rPr>
      <t>חומרה</t>
    </r>
    <r>
      <rPr>
        <sz val="14"/>
        <rFont val="David"/>
        <family val="2"/>
        <charset val="177"/>
      </rPr>
      <t xml:space="preserve"> בלבד כולל חיבור לתקשורת למרכז בקרה TCP/IP ולמערכת השו"ב</t>
    </r>
  </si>
  <si>
    <r>
      <t xml:space="preserve">יחידת גיבוי מתחים UPS  1000V/A  </t>
    </r>
    <r>
      <rPr>
        <sz val="14"/>
        <rFont val="David"/>
        <family val="2"/>
      </rPr>
      <t xml:space="preserve">בתצורת RACK MOUNT </t>
    </r>
  </si>
  <si>
    <r>
      <t xml:space="preserve">יחידת גיבוי מתחים UPS  2000V/A  </t>
    </r>
    <r>
      <rPr>
        <sz val="14"/>
        <rFont val="David"/>
        <family val="2"/>
      </rPr>
      <t xml:space="preserve">בתצורת RACK MOUNT </t>
    </r>
  </si>
  <si>
    <r>
      <t xml:space="preserve">יחידת גיבוי מתחים UPS  3000V/A  </t>
    </r>
    <r>
      <rPr>
        <sz val="14"/>
        <rFont val="David"/>
        <family val="2"/>
      </rPr>
      <t xml:space="preserve">בתצורת RACK MOUNT </t>
    </r>
  </si>
  <si>
    <r>
      <t xml:space="preserve">יחידת גיבוי מתחים UPS  1000V/A  </t>
    </r>
    <r>
      <rPr>
        <sz val="14"/>
        <rFont val="David"/>
        <family val="2"/>
      </rPr>
      <t>בתצורת  טאוור</t>
    </r>
  </si>
  <si>
    <r>
      <t xml:space="preserve">יחידת גיבוי מתחים UPS  2000V/A  </t>
    </r>
    <r>
      <rPr>
        <sz val="14"/>
        <rFont val="David"/>
        <family val="2"/>
      </rPr>
      <t>בתצורת  טאוור</t>
    </r>
  </si>
  <si>
    <r>
      <t xml:space="preserve">יחידת גיבוי מתחים UPS  3000V/A  </t>
    </r>
    <r>
      <rPr>
        <sz val="14"/>
        <rFont val="David"/>
        <family val="2"/>
      </rPr>
      <t>בתצורת  טאוור</t>
    </r>
  </si>
  <si>
    <r>
      <t xml:space="preserve">אספקת והתקנת כבל חשמל חד פאזי  3*2.5 ממ"ר </t>
    </r>
    <r>
      <rPr>
        <sz val="14"/>
        <color theme="1"/>
        <rFont val="Times New Roman"/>
        <family val="1"/>
      </rPr>
      <t>N2XY</t>
    </r>
    <r>
      <rPr>
        <sz val="14"/>
        <color theme="1"/>
        <rFont val="David"/>
        <family val="2"/>
        <charset val="177"/>
      </rPr>
      <t xml:space="preserve">  </t>
    </r>
    <r>
      <rPr>
        <sz val="14"/>
        <color theme="1"/>
        <rFont val="David"/>
        <family val="2"/>
      </rPr>
      <t xml:space="preserve">בצנרת/תעלה עילית ו/או תת קרקעית , כולל: חיבור מצד אחד ללוח חשמל/מקור חשמל  ומצד שני  ללוח חשמל/חיבורים בארון ציוד , כולל אביזרים ,שקעי חשמל ,עבודות  וכל דבר אחר הנדרש לפעולה מלאה ותקינה  קומפלט, כמפורט   במסמכי המכרז (עד 30 מטר) </t>
    </r>
  </si>
  <si>
    <r>
      <t xml:space="preserve">תוספת מחיר ליום עבודה של צוות סעיף </t>
    </r>
    <r>
      <rPr>
        <sz val="14"/>
        <rFont val="David"/>
        <family val="2"/>
      </rPr>
      <t>12.1.3</t>
    </r>
    <r>
      <rPr>
        <sz val="14"/>
        <color rgb="FFFF0000"/>
        <rFont val="David"/>
        <family val="2"/>
      </rPr>
      <t xml:space="preserve"> </t>
    </r>
    <r>
      <rPr>
        <sz val="14"/>
        <rFont val="David"/>
        <family val="2"/>
        <charset val="177"/>
      </rPr>
      <t>לעבודת בסופי שבוע/חגים/לילה החל מהשעה 20:00 ועד 5:00</t>
    </r>
  </si>
  <si>
    <t>2.6.5</t>
  </si>
  <si>
    <t>המסד יכלול פנל AC/DC עם מפסיקי הפעלה ראשיים, נוריות לציון אספקת המתחים, נתיכים להגנה בהתאם לתצרוכת הזרם וספקי כוח לאספקת זרם ישר למערכות המיתוג והבקרה. 
המסד יכלול  פס שקעי חשמל המיועד להתקנה במסגרת "19. הפס יכלול 6 או 12 שקעי כח מסוג ותקן "ישראליים" כולל מתג מאמ"ת ‏A‏16 מסוג G ונורית סימון. לפס יהיה מארז מתכת וישא תו תקן. כולל כבל פנדל באורך עד 5 מ' ובקצהו תקע חשמלי מסוג CEE16A
המסד יכלול מערכת מוניטור שתכלול רמקול, שנאי קו, וסת עוצמה, בורר מגברים, ומד עוצמה /מוניטור משולב, כחלק מובנה ביחידות ההגברה.</t>
  </si>
  <si>
    <r>
      <t xml:space="preserve">אספקת והתקנת כבל חשמל חד פאזי  3*2.5 ממ"ר </t>
    </r>
    <r>
      <rPr>
        <sz val="14"/>
        <color theme="1"/>
        <rFont val="Times New Roman"/>
        <family val="1"/>
      </rPr>
      <t>N2XY</t>
    </r>
    <r>
      <rPr>
        <sz val="14"/>
        <color theme="1"/>
        <rFont val="David"/>
        <family val="2"/>
        <charset val="177"/>
      </rPr>
      <t xml:space="preserve">  </t>
    </r>
  </si>
  <si>
    <t xml:space="preserve">
..
.</t>
  </si>
  <si>
    <t>...
.</t>
  </si>
  <si>
    <t xml:space="preserve">אספקה, התקנה, הפעלה ותכנות של שרת ניהול ממוחשב עבור מערכת השו"ב מקומי ויציאות למסכים עפ"י הגדרת המפרט, בניית מפות מתחם, התקנה הפעלה, תכנות ואינטגרציה למערכות וכל הנדרש להפעלה מלאה עפ"י הגדרת המפרט והדרכה במקום ההתקנה , כלל המודולים כלולים במחיר פריט זה. </t>
  </si>
  <si>
    <t>אספקה והתקנה שרת אנליטיקה למכ"מ כולל רישיון ל4 מכ"מ ו 4 מצלמות וידאו התואם לסעיף 12.11.1,2</t>
  </si>
  <si>
    <t>12.11.4</t>
  </si>
  <si>
    <t>אספקה והתקנה רישיון ל4 מצלמת וידאו התואם לסעיף 12.11.1,2</t>
  </si>
  <si>
    <t>10.1.3</t>
  </si>
  <si>
    <t>מתג אופטי לתנאי פנים 24 מבואות אופטי L3</t>
  </si>
  <si>
    <t>מערכת שליטה וניהול ממוחשבת לבקרת כניסה - עד 25 קוראים. חומרה(שרת/קליינט) ותוכנה</t>
  </si>
  <si>
    <t>אספקה, התקנה, הפעלה והגדרות כולל: תשתיות, צנרת, תעלות, כבילה וחיווט תקני, השחלה, העברה (לרבות קידוחים בקירות, פירוק תקרה אקוסטית והרכבתה), סימון, מחברים, מתאמים לכל סוגי ההתקנות, מגשרים, שקעים, תקעים, קופסאות מעבר,(כולל עבודה בגובה ככל שנדרש לרבות במת הרמה, טיפוס תרנים, ומנוף סל),  עיגונים, שילוט וכל הנדרש  להפעלה מלאה של הפריט</t>
  </si>
  <si>
    <t>אספקה והתקנה כולל כלל האבירזרים לתליה על עמוד/קיר , כולל הגדרות כיוונים והפעלה, תשתיות, צנרת, תעלות, כבילה וחיווט תקני, השחלה, העברה (לרבות קידוחים בקירות, פירוק תקרה אקוסטית והרכבתה), סימון, מחברים, מתאמים לכל סוגי ההתקנות, מגשרים, שקעים, תקעים, קופסאות מעבר,(כולל עבודה בגובה ככל שנדרש לרבות במת הרמה, טיפוס תרנים, ומנוף סל),  עיגונים, שילוט וכל הנדרש  להפעלה מלאה של הפריט</t>
  </si>
  <si>
    <t>כולל: התקנת אביזר, תכנות ,הפעלה, תשתיות, צנרת, תעלות, כבילה  וחיווט תקני (עד 200 מטר לאביזר), השחלה, העברה (לרבות קידוחים בקירות, פירוק תקרה אקוסטית והרכבתה), סימון, מחברים, מתאמים, מגשרים, שקעים, תקעים, קופסאות מעבר, עיגונים , שילוט וכל הנדרש  להפעלה מלאה של הפריט</t>
  </si>
  <si>
    <r>
      <t xml:space="preserve">כמויות הציוד המעורכות הקיימות כיום בכלל אתרי ומתקני משטרה לצרכי חישוב  מצורפת למסמכי המכרז </t>
    </r>
    <r>
      <rPr>
        <b/>
        <sz val="14"/>
        <rFont val="David"/>
        <family val="2"/>
      </rPr>
      <t>אחוז ההנחה יהיה בין 4% ל-8% בהתאם לסעיף 6.10.3.3 למכרז</t>
    </r>
  </si>
  <si>
    <t>כולל: חיבור הגלאים ותכנות המערכת-אספקה התקנה תשתיות, צנרת, תעלות, כבילה וחיווט תקני, השחלה, העברה (לרבות קידוחים בקירות, פירוק תקרה אקוסטית והרכבתה), סימון, מחברים, מתאמים, מגשרים, שקעים, תקעים, קופסאות מעבר, עיגונים , שילוט וכל הנדרש  להפעלה מלאה של הפריט, עבור רכיב גילוי פריצה עד 100 מטר לפריט.כולל עבודה בגובה ככל שנדרש לרבות במת הרמה, טיפוס תרנים, ומנוף סל.</t>
  </si>
  <si>
    <t>כרטיס מרחיב  4 מוצאי ממסרים</t>
  </si>
  <si>
    <t>כרטיס מרחיב  8 מוצאי ממסרים</t>
  </si>
  <si>
    <r>
      <t xml:space="preserve">מערכת  צפייה ותחקור ממוחשבת למערכת הטמ"ס </t>
    </r>
    <r>
      <rPr>
        <b/>
        <sz val="14"/>
        <rFont val="David"/>
        <family val="2"/>
      </rPr>
      <t>תוכנה+רישיון</t>
    </r>
    <r>
      <rPr>
        <sz val="14"/>
        <rFont val="David"/>
        <family val="2"/>
      </rPr>
      <t xml:space="preserve"> להתקנה על מחשב קיים / חדש למערכת שבסעיף 4.1.3/4.1.5</t>
    </r>
  </si>
  <si>
    <t>אספקה התקנה, הגדרות והפעלה של תוכנת צפייה במצלמות ובמערכת ההקלטה.</t>
  </si>
  <si>
    <t>מחיר כל פריט בסל זה כולל: אספקה התקנה הגדרות והפעלה וחיבור אביזרי קצה.</t>
  </si>
  <si>
    <r>
      <t xml:space="preserve">כולל: תשתיות, צנרת, תעלות, כבילה </t>
    </r>
    <r>
      <rPr>
        <sz val="14"/>
        <color theme="1"/>
        <rFont val="David"/>
        <family val="2"/>
      </rPr>
      <t xml:space="preserve"> (עד 150 מטר), מגשרים , וחיווט תקני, השחלה, העברה(לרבות קידוחים בקירות, פירוק תקרה אקוסטית והרכבתה), סימון, מחברים, מתאמים לכל סוגי ההתקנות, מגשרים, שקעים, תקעים, קופסאות מעבר, עגונים, שילוט וכל הנדרש  להפעלה מלאה של הפריט הכוללת הגדרות ואינטגרציה מלאה בין כלל רכיבי הכריזה ע"פ דרישות הלקוח  (כולל עבודה בגובה ככל שנדרש לרבות במת הרמה, ומנוף סל).</t>
    </r>
  </si>
  <si>
    <r>
      <t xml:space="preserve">כולל: תשתיות, צנרת, תעלות, כבילה מסוג </t>
    </r>
    <r>
      <rPr>
        <sz val="14"/>
        <color theme="1"/>
        <rFont val="David"/>
        <family val="2"/>
      </rPr>
      <t>CAT 7 ע"פ הכבילה שאושרה בסעיף 11.7 (עד 100 מטר), מגשרים ע"פ המגשר שאושר בסעיף 11.8,  וחיווט תקני, השחלה, העברה(לרבות קידוחים בקירות, פירוק תקרה אקוסטית והרכבתה), סימון, מחברים, מתאמים לכל סוגי ההתקנות, שקעים, תקעים, קופסאות מעבר, עגונים, שילוט וכל הנדרש  להפעלה מלאה של הפריט הכוללת הגדרות ואינטגרציה מלאה בין כלל רכיבי אינטרקום וידאו ע"פ דרישות הלקוח  (כולל עבודה בגובה ככל שנדרש לרבות במת הרמה, ומנוף סל).</t>
    </r>
  </si>
  <si>
    <r>
      <t xml:space="preserve">כולל: תשתיות, צנרת, תעלות, כבילה מסוג </t>
    </r>
    <r>
      <rPr>
        <sz val="14"/>
        <color theme="1"/>
        <rFont val="David"/>
        <family val="2"/>
      </rPr>
      <t>CAT 7 ע"פ הכבילה שאושרה בסעיף 11.7 (עד 100 מטר), מגשרים ע"פ המגשר שאושר בסעיף 11.8,  וחיווט תקני, השחלה, העברה(לרבות קידוחים בקירות, פירוק תקרה אקוסטית והרכבתה), סימון, מחברים, מתאמים לכל סוגי ההתקנות, שקעים, תקעים, קופסאות מעבר, עגונים, שילוט וכל הנדרש  להפעלה מלאה של הפריט הכוללת הגדרות ואינטגרציה מלאה בין כלל רכיבי בקרת הכניסה ע"פ דרישות הלקוח  (כולל עבודה בגובה ככל שנדרש לרבות במת הרמה, ומנוף סל).</t>
    </r>
  </si>
  <si>
    <r>
      <t xml:space="preserve">כולל: תשתיות, צנרת, תעלות, כבילה מסוג </t>
    </r>
    <r>
      <rPr>
        <sz val="14"/>
        <color theme="1"/>
        <rFont val="David"/>
        <family val="2"/>
      </rPr>
      <t>CAT 7 ע"פ הכבילה שאושרה בסעיף 11.7 (עד 100 מטר), מגשרים ע"פ המגשר שאושר בסעיף 11.8,  וחיווט תקני, השחלה, העברה(לרבות קידוחים בקירות, פירוק תקרה אקוסטית והרכבתה), סימון, מחברים, מתאמים לכל סוגי ההתקנות, שקעים, תקעים, קופסאות מעבר, בסיסים ייעודיים למצלמות לתנאי חוץ, עגונים, שילוט וכל הנדרש  להפעלה מלאה של הפריט הכוללת הגדרות אנליטיקה, תרמי והקפצות תמונה ע"פ דרישות הלקוח. (כולל עבודה בגובה ככל שנדרש לרבות במת הרמה, טיפוס תרנים, ומנוף סל)</t>
    </r>
  </si>
  <si>
    <t>מעודכן: 28.02.2024</t>
  </si>
  <si>
    <t>מערכת כריזה – מסד מרכזי  בגובה ע"פ דרישות השטח ברוחב 800 מ"מ ועומק 800 מ"מ</t>
  </si>
  <si>
    <t>מארז ייעודי מתכתי למרחיב מוגן טמפר כולל ספק הכוח וגיבוי המצברים</t>
  </si>
  <si>
    <t xml:space="preserve">עלות שרות, תיקונים, אחזקה מונעת ואחריות בשקלים לשנה , לציוד הקיים ברשות המזמין אם שהותקן על ידי הקבלן הזוכה או על ידי אחרים ע"פ שיערוך הכמויות המצורף במכרז </t>
  </si>
  <si>
    <t>9.1.3</t>
  </si>
  <si>
    <t>תוספת רשיון לאביזר נוסף מעבר לסעיף 9.1.1</t>
  </si>
  <si>
    <t>מערכת ניהול אירועים שו"ב (PSIM) מקומית הכוללת תוכנה, רשיונות ל-50 אביזרים, וממשקים מובנים למערכות כפי שהוצעו בכתב כמויות זה : גילוי פריצה כולל מכ"מ, LPR,  בקרת כניסה, טמ"ס, גדר אלקטרונית, אינטרקום, אנליטיקה וכריזה.</t>
  </si>
  <si>
    <t>sds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</si>
</sst>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quot;₪&quot;\ #,##0"/>
    <numFmt numFmtId="165" formatCode="0.0"/>
    <numFmt numFmtId="166" formatCode="&quot;₪&quot;\ #,##0.00"/>
  </numFmts>
  <fonts count="26" x14ac:knownFonts="1">
    <font>
      <sz val="11"/>
      <color theme="1"/>
      <name val="Arial"/>
      <family val="2"/>
      <charset val="177"/>
      <scheme val="minor"/>
    </font>
    <font>
      <b/>
      <sz val="12"/>
      <name val="David"/>
      <family val="2"/>
      <charset val="177"/>
    </font>
    <font>
      <b/>
      <sz val="12"/>
      <name val="David"/>
      <family val="2"/>
    </font>
    <font>
      <sz val="10"/>
      <name val="David"/>
      <family val="2"/>
      <charset val="177"/>
    </font>
    <font>
      <sz val="14"/>
      <name val="David"/>
      <family val="2"/>
    </font>
    <font>
      <sz val="14"/>
      <name val="David"/>
      <family val="2"/>
      <charset val="177"/>
    </font>
    <font>
      <b/>
      <sz val="14"/>
      <name val="David"/>
      <family val="2"/>
      <charset val="177"/>
    </font>
    <font>
      <u/>
      <sz val="11"/>
      <color theme="10"/>
      <name val="Arial"/>
      <family val="2"/>
      <charset val="177"/>
      <scheme val="minor"/>
    </font>
    <font>
      <sz val="14"/>
      <color theme="1"/>
      <name val="Arial"/>
      <family val="2"/>
      <charset val="177"/>
      <scheme val="minor"/>
    </font>
    <font>
      <b/>
      <sz val="11"/>
      <color theme="1"/>
      <name val="Arial"/>
      <family val="2"/>
      <charset val="177"/>
      <scheme val="minor"/>
    </font>
    <font>
      <sz val="48"/>
      <color theme="1"/>
      <name val="Arial"/>
      <family val="2"/>
      <charset val="177"/>
      <scheme val="minor"/>
    </font>
    <font>
      <sz val="18"/>
      <color theme="1"/>
      <name val="Arial"/>
      <family val="2"/>
      <charset val="177"/>
      <scheme val="minor"/>
    </font>
    <font>
      <sz val="11"/>
      <color theme="1"/>
      <name val="Arial"/>
      <family val="2"/>
      <charset val="177"/>
      <scheme val="minor"/>
    </font>
    <font>
      <b/>
      <sz val="14"/>
      <name val="David"/>
      <family val="2"/>
    </font>
    <font>
      <sz val="14"/>
      <color theme="1"/>
      <name val="David"/>
      <family val="2"/>
    </font>
    <font>
      <sz val="14"/>
      <color theme="1"/>
      <name val="Calibri"/>
      <family val="2"/>
    </font>
    <font>
      <sz val="14"/>
      <color theme="1"/>
      <name val="Times New Roman"/>
      <family val="1"/>
    </font>
    <font>
      <sz val="14"/>
      <color theme="1"/>
      <name val="David"/>
      <family val="2"/>
      <charset val="177"/>
    </font>
    <font>
      <sz val="14"/>
      <color rgb="FFFF0000"/>
      <name val="David"/>
      <family val="2"/>
    </font>
    <font>
      <u/>
      <sz val="14"/>
      <color theme="10"/>
      <name val="Arial"/>
      <family val="2"/>
      <charset val="177"/>
      <scheme val="minor"/>
    </font>
    <font>
      <b/>
      <sz val="18"/>
      <name val="David"/>
      <family val="2"/>
      <charset val="177"/>
    </font>
    <font>
      <sz val="18"/>
      <name val="David"/>
      <family val="2"/>
      <charset val="177"/>
    </font>
    <font>
      <b/>
      <sz val="18"/>
      <name val="David"/>
      <family val="2"/>
    </font>
    <font>
      <sz val="18"/>
      <name val="David"/>
      <family val="2"/>
    </font>
    <font>
      <sz val="18"/>
      <color theme="1"/>
      <name val="David"/>
      <family val="2"/>
    </font>
    <font>
      <b/>
      <sz val="18"/>
      <color theme="1"/>
      <name val="David"/>
      <family val="2"/>
    </font>
  </fonts>
  <fills count="10">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7" fillId="0" borderId="0" applyNumberFormat="0" applyFill="0" applyBorder="0" applyAlignment="0" applyProtection="0"/>
    <xf numFmtId="43" fontId="12" fillId="0" borderId="0" applyFont="0" applyFill="0" applyBorder="0" applyAlignment="0" applyProtection="0"/>
    <xf numFmtId="44" fontId="12" fillId="0" borderId="0" applyFont="0" applyFill="0" applyBorder="0" applyAlignment="0" applyProtection="0"/>
  </cellStyleXfs>
  <cellXfs count="205">
    <xf numFmtId="0" fontId="0" fillId="0" borderId="0" xfId="0"/>
    <xf numFmtId="0" fontId="0" fillId="0" borderId="0" xfId="0" applyProtection="1"/>
    <xf numFmtId="0" fontId="0" fillId="0" borderId="0" xfId="0" applyFill="1" applyProtection="1"/>
    <xf numFmtId="0" fontId="6" fillId="0" borderId="1" xfId="0" applyFont="1" applyFill="1" applyBorder="1" applyAlignment="1" applyProtection="1">
      <alignment vertical="center" wrapText="1"/>
    </xf>
    <xf numFmtId="0" fontId="0" fillId="4" borderId="0" xfId="0" applyFill="1" applyProtection="1"/>
    <xf numFmtId="0" fontId="9" fillId="0" borderId="0" xfId="0" applyFont="1" applyProtection="1"/>
    <xf numFmtId="49" fontId="4" fillId="0" borderId="1" xfId="0" applyNumberFormat="1" applyFont="1" applyBorder="1" applyAlignment="1" applyProtection="1">
      <alignment horizontal="center" vertical="center" wrapText="1"/>
    </xf>
    <xf numFmtId="49" fontId="8" fillId="0" borderId="0" xfId="0" applyNumberFormat="1" applyFont="1" applyAlignment="1" applyProtection="1">
      <alignment horizontal="center" vertical="center"/>
    </xf>
    <xf numFmtId="49" fontId="0" fillId="0" borderId="0" xfId="0" applyNumberFormat="1" applyAlignment="1" applyProtection="1">
      <alignment horizontal="center" vertical="center"/>
    </xf>
    <xf numFmtId="49" fontId="0" fillId="0" borderId="0" xfId="0" applyNumberFormat="1" applyAlignment="1">
      <alignment horizontal="center" vertical="center"/>
    </xf>
    <xf numFmtId="0" fontId="4" fillId="0" borderId="7" xfId="0" applyNumberFormat="1" applyFont="1" applyFill="1" applyBorder="1" applyAlignment="1" applyProtection="1">
      <alignment horizontal="center" vertical="center" wrapText="1"/>
    </xf>
    <xf numFmtId="0" fontId="5" fillId="0" borderId="1" xfId="0" applyNumberFormat="1" applyFont="1" applyBorder="1" applyAlignment="1" applyProtection="1">
      <alignment horizontal="center" vertical="center" wrapText="1"/>
    </xf>
    <xf numFmtId="2" fontId="4" fillId="0" borderId="1" xfId="0" applyNumberFormat="1" applyFont="1" applyFill="1" applyBorder="1" applyAlignment="1" applyProtection="1">
      <alignment horizontal="center" vertical="center" wrapText="1"/>
    </xf>
    <xf numFmtId="2" fontId="5"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49" fontId="4" fillId="0" borderId="5"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49" fontId="4" fillId="0" borderId="5" xfId="0" applyNumberFormat="1" applyFont="1" applyBorder="1" applyAlignment="1" applyProtection="1">
      <alignment horizontal="center" vertical="center" wrapText="1"/>
    </xf>
    <xf numFmtId="0" fontId="0" fillId="0" borderId="0" xfId="0" applyFill="1"/>
    <xf numFmtId="0" fontId="9" fillId="0" borderId="0" xfId="0" applyFont="1" applyFill="1" applyProtection="1"/>
    <xf numFmtId="0" fontId="3" fillId="0" borderId="0" xfId="0" applyFont="1" applyFill="1" applyBorder="1" applyAlignment="1" applyProtection="1">
      <alignment vertical="center" wrapText="1"/>
    </xf>
    <xf numFmtId="0" fontId="3" fillId="0" borderId="0" xfId="0" applyFont="1" applyBorder="1" applyAlignment="1" applyProtection="1">
      <alignment vertical="center" wrapText="1"/>
    </xf>
    <xf numFmtId="0" fontId="6" fillId="0" borderId="1" xfId="0" applyFont="1" applyFill="1" applyBorder="1" applyAlignment="1" applyProtection="1">
      <alignment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165" fontId="4" fillId="0" borderId="1"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2" fontId="5" fillId="0" borderId="1" xfId="0" applyNumberFormat="1" applyFont="1" applyFill="1" applyBorder="1" applyAlignment="1" applyProtection="1">
      <alignment horizontal="center" vertical="center" wrapText="1"/>
    </xf>
    <xf numFmtId="0" fontId="0" fillId="0" borderId="0" xfId="0" applyFill="1" applyAlignment="1" applyProtection="1">
      <alignment wrapText="1"/>
    </xf>
    <xf numFmtId="0" fontId="13" fillId="9" borderId="3" xfId="0" applyFont="1" applyFill="1" applyBorder="1" applyAlignment="1" applyProtection="1">
      <alignment vertical="center"/>
    </xf>
    <xf numFmtId="0" fontId="13" fillId="6" borderId="12"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6" fillId="8" borderId="1" xfId="0" applyFont="1" applyFill="1" applyBorder="1" applyAlignment="1" applyProtection="1">
      <alignment vertical="center" wrapText="1"/>
    </xf>
    <xf numFmtId="0" fontId="13" fillId="6"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13" fillId="6" borderId="1"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8" fillId="0" borderId="0" xfId="0" applyFont="1" applyAlignment="1" applyProtection="1">
      <alignment horizontal="center"/>
    </xf>
    <xf numFmtId="0" fontId="8" fillId="0" borderId="0" xfId="0" applyFont="1" applyProtection="1"/>
    <xf numFmtId="0" fontId="8" fillId="0" borderId="0" xfId="0" applyFont="1"/>
    <xf numFmtId="0" fontId="4" fillId="0" borderId="1" xfId="0" applyFont="1" applyFill="1" applyBorder="1" applyAlignment="1" applyProtection="1">
      <alignment horizontal="right" vertical="center" wrapText="1" readingOrder="2"/>
    </xf>
    <xf numFmtId="0" fontId="4" fillId="4" borderId="1" xfId="0" applyFont="1" applyFill="1" applyBorder="1" applyAlignment="1" applyProtection="1">
      <alignment vertical="center" wrapText="1"/>
    </xf>
    <xf numFmtId="0" fontId="4" fillId="0" borderId="1" xfId="0" applyFont="1" applyFill="1" applyBorder="1" applyAlignment="1" applyProtection="1">
      <alignment vertical="center" wrapText="1"/>
    </xf>
    <xf numFmtId="0" fontId="5" fillId="0" borderId="1" xfId="0" applyFont="1" applyFill="1" applyBorder="1" applyAlignment="1" applyProtection="1">
      <alignment vertical="center" wrapText="1"/>
    </xf>
    <xf numFmtId="0" fontId="5" fillId="0" borderId="1" xfId="0" applyFont="1" applyBorder="1" applyAlignment="1" applyProtection="1">
      <alignment vertical="center" wrapText="1"/>
    </xf>
    <xf numFmtId="0" fontId="5" fillId="0" borderId="1" xfId="0" applyFont="1" applyFill="1" applyBorder="1" applyAlignment="1" applyProtection="1">
      <alignment horizontal="right" vertical="center" wrapText="1" readingOrder="2"/>
    </xf>
    <xf numFmtId="0" fontId="14" fillId="0" borderId="1" xfId="0" applyFont="1" applyFill="1" applyBorder="1" applyAlignment="1" applyProtection="1">
      <alignment vertical="center" wrapText="1"/>
    </xf>
    <xf numFmtId="0" fontId="5" fillId="0" borderId="1" xfId="0" applyFont="1" applyBorder="1" applyAlignment="1" applyProtection="1">
      <alignment horizontal="right" vertical="center" wrapText="1"/>
    </xf>
    <xf numFmtId="0" fontId="5" fillId="0" borderId="7" xfId="0" applyFont="1" applyFill="1" applyBorder="1" applyAlignment="1" applyProtection="1">
      <alignment vertical="center" wrapText="1"/>
    </xf>
    <xf numFmtId="0" fontId="5" fillId="0" borderId="1" xfId="0" applyFont="1" applyBorder="1" applyAlignment="1" applyProtection="1">
      <alignment horizontal="right" vertical="center" wrapText="1" readingOrder="2"/>
    </xf>
    <xf numFmtId="0" fontId="4" fillId="0" borderId="5" xfId="0" applyFont="1" applyFill="1" applyBorder="1" applyAlignment="1" applyProtection="1">
      <alignment vertical="center" wrapText="1"/>
    </xf>
    <xf numFmtId="0" fontId="8" fillId="0" borderId="0" xfId="0" applyFont="1" applyAlignment="1" applyProtection="1">
      <alignment wrapText="1"/>
    </xf>
    <xf numFmtId="0" fontId="8" fillId="0" borderId="0" xfId="0" applyFont="1" applyAlignment="1">
      <alignment wrapText="1"/>
    </xf>
    <xf numFmtId="0" fontId="4" fillId="0" borderId="5" xfId="0" applyFont="1" applyFill="1" applyBorder="1" applyAlignment="1" applyProtection="1">
      <alignment horizontal="right" vertical="center" wrapText="1" readingOrder="2"/>
    </xf>
    <xf numFmtId="0" fontId="4" fillId="0" borderId="7" xfId="0" applyFont="1" applyFill="1" applyBorder="1" applyAlignment="1" applyProtection="1">
      <alignment horizontal="right" vertical="center" wrapText="1" readingOrder="2"/>
    </xf>
    <xf numFmtId="0" fontId="4" fillId="0" borderId="5" xfId="0" applyFont="1" applyFill="1" applyBorder="1" applyAlignment="1" applyProtection="1">
      <alignment horizontal="right" vertical="center" wrapText="1" readingOrder="1"/>
    </xf>
    <xf numFmtId="0" fontId="4" fillId="0" borderId="1" xfId="0" applyFont="1" applyFill="1" applyBorder="1" applyAlignment="1" applyProtection="1">
      <alignment horizontal="right" vertical="center" wrapText="1"/>
    </xf>
    <xf numFmtId="0" fontId="8" fillId="0" borderId="0" xfId="0" applyFont="1" applyAlignment="1" applyProtection="1">
      <alignment horizontal="right" wrapText="1"/>
    </xf>
    <xf numFmtId="0" fontId="8" fillId="0" borderId="0" xfId="0" applyFont="1" applyAlignment="1">
      <alignment horizontal="right" wrapText="1"/>
    </xf>
    <xf numFmtId="0" fontId="13" fillId="9" borderId="4" xfId="0" applyFont="1" applyFill="1" applyBorder="1" applyAlignment="1" applyProtection="1">
      <alignment vertical="center"/>
    </xf>
    <xf numFmtId="49" fontId="5" fillId="3" borderId="1" xfId="0" applyNumberFormat="1" applyFont="1" applyFill="1" applyBorder="1" applyProtection="1"/>
    <xf numFmtId="0" fontId="13" fillId="0" borderId="4" xfId="0"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wrapText="1" readingOrder="2"/>
    </xf>
    <xf numFmtId="164" fontId="4" fillId="0" borderId="1" xfId="0" applyNumberFormat="1" applyFont="1" applyFill="1" applyBorder="1" applyAlignment="1" applyProtection="1">
      <alignment horizontal="center" vertical="center" wrapText="1"/>
    </xf>
    <xf numFmtId="166" fontId="4" fillId="0" borderId="1" xfId="3"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protection locked="0"/>
    </xf>
    <xf numFmtId="0" fontId="5" fillId="0" borderId="1" xfId="0" applyFont="1" applyBorder="1" applyAlignment="1" applyProtection="1">
      <alignment wrapText="1"/>
    </xf>
    <xf numFmtId="0" fontId="5" fillId="0" borderId="1" xfId="0" applyFont="1" applyFill="1" applyBorder="1" applyAlignment="1" applyProtection="1">
      <alignment wrapText="1"/>
    </xf>
    <xf numFmtId="166" fontId="6" fillId="8" borderId="5" xfId="0" applyNumberFormat="1" applyFont="1" applyFill="1" applyBorder="1" applyAlignment="1" applyProtection="1">
      <alignment horizontal="center" vertical="center" wrapText="1"/>
    </xf>
    <xf numFmtId="0" fontId="5" fillId="4" borderId="1" xfId="0" applyFont="1" applyFill="1" applyBorder="1" applyAlignment="1" applyProtection="1">
      <alignment wrapText="1"/>
    </xf>
    <xf numFmtId="49" fontId="5" fillId="8" borderId="1" xfId="0" applyNumberFormat="1" applyFont="1" applyFill="1" applyBorder="1" applyProtection="1"/>
    <xf numFmtId="49" fontId="6" fillId="8" borderId="1" xfId="0" applyNumberFormat="1" applyFont="1" applyFill="1" applyBorder="1" applyProtection="1"/>
    <xf numFmtId="0" fontId="6" fillId="8" borderId="1" xfId="0" applyFont="1" applyFill="1" applyBorder="1" applyAlignment="1" applyProtection="1">
      <alignment wrapText="1"/>
    </xf>
    <xf numFmtId="49" fontId="4" fillId="0" borderId="1" xfId="0" quotePrefix="1" applyNumberFormat="1" applyFont="1" applyFill="1" applyBorder="1" applyAlignment="1" applyProtection="1">
      <alignment horizontal="center" vertical="center" wrapText="1"/>
      <protection locked="0"/>
    </xf>
    <xf numFmtId="3" fontId="4" fillId="0" borderId="7" xfId="0" applyNumberFormat="1" applyFont="1" applyFill="1" applyBorder="1" applyAlignment="1" applyProtection="1">
      <alignment horizontal="center" vertical="center" wrapText="1" readingOrder="2"/>
    </xf>
    <xf numFmtId="0" fontId="4" fillId="0" borderId="7" xfId="0" applyFont="1" applyFill="1" applyBorder="1" applyAlignment="1" applyProtection="1">
      <alignment horizontal="center" vertical="center" wrapText="1"/>
    </xf>
    <xf numFmtId="166" fontId="4" fillId="0" borderId="7" xfId="0" applyNumberFormat="1"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center" wrapText="1"/>
      <protection locked="0"/>
    </xf>
    <xf numFmtId="0" fontId="5" fillId="0" borderId="7" xfId="0" applyFont="1" applyFill="1" applyBorder="1" applyAlignment="1" applyProtection="1">
      <alignment wrapText="1"/>
    </xf>
    <xf numFmtId="3" fontId="4" fillId="0" borderId="0" xfId="0" applyNumberFormat="1" applyFont="1" applyFill="1" applyBorder="1" applyAlignment="1" applyProtection="1">
      <alignment horizontal="center" vertical="center" wrapText="1" readingOrder="2"/>
    </xf>
    <xf numFmtId="3" fontId="4" fillId="0" borderId="6" xfId="0" applyNumberFormat="1" applyFont="1" applyFill="1" applyBorder="1" applyAlignment="1" applyProtection="1">
      <alignment horizontal="center" vertical="center" wrapText="1" readingOrder="2"/>
    </xf>
    <xf numFmtId="49" fontId="5" fillId="3" borderId="1" xfId="0" applyNumberFormat="1" applyFont="1" applyFill="1" applyBorder="1" applyAlignment="1" applyProtection="1">
      <alignment vertical="center" wrapText="1"/>
    </xf>
    <xf numFmtId="0" fontId="19" fillId="0" borderId="1" xfId="1" applyFont="1" applyFill="1" applyBorder="1" applyAlignment="1" applyProtection="1">
      <alignment wrapText="1"/>
    </xf>
    <xf numFmtId="0" fontId="19" fillId="4" borderId="1" xfId="1" applyFont="1" applyFill="1" applyBorder="1" applyAlignment="1" applyProtection="1">
      <alignment wrapText="1"/>
    </xf>
    <xf numFmtId="3" fontId="4" fillId="4" borderId="1" xfId="0" applyNumberFormat="1" applyFont="1" applyFill="1" applyBorder="1" applyAlignment="1" applyProtection="1">
      <alignment horizontal="center" vertical="center" wrapText="1" readingOrder="2"/>
    </xf>
    <xf numFmtId="0" fontId="5" fillId="4" borderId="1" xfId="0" applyFont="1" applyFill="1" applyBorder="1" applyAlignment="1" applyProtection="1">
      <alignment horizontal="center" vertical="center" wrapText="1"/>
    </xf>
    <xf numFmtId="0" fontId="8" fillId="4" borderId="1" xfId="0" applyFont="1" applyFill="1" applyBorder="1" applyProtection="1"/>
    <xf numFmtId="0" fontId="5" fillId="0" borderId="1" xfId="0" applyFont="1" applyFill="1" applyBorder="1" applyAlignment="1" applyProtection="1">
      <alignment horizontal="center" vertical="center" wrapText="1" readingOrder="2"/>
    </xf>
    <xf numFmtId="10" fontId="4" fillId="0" borderId="1" xfId="0" applyNumberFormat="1" applyFont="1" applyFill="1" applyBorder="1" applyAlignment="1" applyProtection="1">
      <alignment horizontal="center" vertical="center" wrapText="1"/>
      <protection locked="0"/>
    </xf>
    <xf numFmtId="49" fontId="8" fillId="0" borderId="0" xfId="0" applyNumberFormat="1" applyFont="1" applyProtection="1"/>
    <xf numFmtId="49" fontId="8" fillId="0" borderId="0" xfId="0" applyNumberFormat="1" applyFont="1" applyAlignment="1" applyProtection="1">
      <alignment wrapText="1"/>
    </xf>
    <xf numFmtId="164" fontId="8" fillId="0" borderId="0" xfId="0" applyNumberFormat="1" applyFont="1" applyProtection="1"/>
    <xf numFmtId="49" fontId="8" fillId="0" borderId="0" xfId="0" applyNumberFormat="1" applyFont="1"/>
    <xf numFmtId="0" fontId="11" fillId="0" borderId="0" xfId="0" applyFont="1" applyFill="1" applyProtection="1"/>
    <xf numFmtId="0" fontId="20" fillId="8" borderId="1" xfId="0" applyFont="1" applyFill="1" applyBorder="1" applyAlignment="1" applyProtection="1">
      <alignment vertical="center" wrapText="1"/>
    </xf>
    <xf numFmtId="166" fontId="20" fillId="8" borderId="5" xfId="0" applyNumberFormat="1" applyFont="1" applyFill="1" applyBorder="1" applyAlignment="1" applyProtection="1">
      <alignment horizontal="center" vertical="center" wrapText="1"/>
    </xf>
    <xf numFmtId="0" fontId="11" fillId="0" borderId="0" xfId="0" applyFont="1" applyFill="1" applyAlignment="1" applyProtection="1">
      <alignment wrapText="1"/>
    </xf>
    <xf numFmtId="0" fontId="20" fillId="5" borderId="7" xfId="0" applyFont="1" applyFill="1" applyBorder="1" applyAlignment="1" applyProtection="1">
      <alignment horizontal="center" vertical="center" wrapText="1"/>
    </xf>
    <xf numFmtId="49" fontId="20" fillId="5" borderId="7" xfId="0" applyNumberFormat="1" applyFont="1" applyFill="1" applyBorder="1" applyAlignment="1" applyProtection="1">
      <alignment horizontal="center" vertical="center" wrapText="1"/>
    </xf>
    <xf numFmtId="3" fontId="20" fillId="5" borderId="7" xfId="0" applyNumberFormat="1" applyFont="1" applyFill="1" applyBorder="1" applyAlignment="1" applyProtection="1">
      <alignment horizontal="center" vertical="center" wrapText="1" readingOrder="2"/>
    </xf>
    <xf numFmtId="164" fontId="20" fillId="5" borderId="7" xfId="0" applyNumberFormat="1" applyFont="1" applyFill="1" applyBorder="1" applyAlignment="1" applyProtection="1">
      <alignment horizontal="center" vertical="center" wrapText="1"/>
    </xf>
    <xf numFmtId="0" fontId="20" fillId="5" borderId="13" xfId="0" applyFont="1" applyFill="1" applyBorder="1" applyAlignment="1" applyProtection="1">
      <alignment horizontal="center" vertical="center" wrapText="1"/>
    </xf>
    <xf numFmtId="0" fontId="20" fillId="5" borderId="7" xfId="0" applyFont="1" applyFill="1" applyBorder="1" applyAlignment="1" applyProtection="1">
      <alignment horizontal="center" vertical="center" wrapText="1" readingOrder="2"/>
    </xf>
    <xf numFmtId="0" fontId="23" fillId="0" borderId="17" xfId="0" applyFont="1" applyFill="1" applyBorder="1" applyAlignment="1" applyProtection="1">
      <alignment horizontal="right" vertical="center" wrapText="1" readingOrder="2"/>
    </xf>
    <xf numFmtId="0" fontId="23" fillId="7" borderId="17" xfId="0" applyFont="1" applyFill="1" applyBorder="1" applyAlignment="1" applyProtection="1">
      <alignment horizontal="right" vertical="center" wrapText="1" readingOrder="1"/>
    </xf>
    <xf numFmtId="0" fontId="23" fillId="0" borderId="17" xfId="0" applyFont="1" applyFill="1" applyBorder="1" applyAlignment="1" applyProtection="1">
      <alignment horizontal="right" vertical="center" wrapText="1" readingOrder="1"/>
    </xf>
    <xf numFmtId="0" fontId="24" fillId="2" borderId="11" xfId="0" applyFont="1" applyFill="1" applyBorder="1" applyAlignment="1" applyProtection="1">
      <alignment horizontal="right" wrapText="1" readingOrder="1"/>
    </xf>
    <xf numFmtId="0" fontId="25" fillId="2" borderId="8" xfId="0" applyFont="1" applyFill="1" applyBorder="1" applyAlignment="1" applyProtection="1">
      <alignment horizontal="center" wrapText="1"/>
    </xf>
    <xf numFmtId="0" fontId="25" fillId="2" borderId="9" xfId="0" applyFont="1" applyFill="1" applyBorder="1" applyAlignment="1" applyProtection="1">
      <alignment horizontal="center" wrapText="1"/>
    </xf>
    <xf numFmtId="166" fontId="11" fillId="0" borderId="10" xfId="0" applyNumberFormat="1" applyFont="1" applyBorder="1" applyAlignment="1" applyProtection="1">
      <alignment horizontal="center" wrapText="1"/>
    </xf>
    <xf numFmtId="166" fontId="11" fillId="7" borderId="10" xfId="0" applyNumberFormat="1" applyFont="1" applyFill="1" applyBorder="1" applyAlignment="1" applyProtection="1">
      <alignment horizontal="center" wrapText="1"/>
    </xf>
    <xf numFmtId="166" fontId="11" fillId="2" borderId="10" xfId="0" applyNumberFormat="1" applyFont="1" applyFill="1" applyBorder="1" applyAlignment="1" applyProtection="1">
      <alignment horizontal="center" wrapText="1"/>
    </xf>
    <xf numFmtId="166" fontId="11" fillId="2" borderId="18" xfId="0" applyNumberFormat="1" applyFont="1" applyFill="1" applyBorder="1" applyAlignment="1" applyProtection="1">
      <alignment horizontal="center" wrapText="1"/>
    </xf>
    <xf numFmtId="0" fontId="5" fillId="4" borderId="5" xfId="0" applyFont="1" applyFill="1" applyBorder="1" applyAlignment="1" applyProtection="1">
      <alignment horizontal="right" vertical="center" wrapText="1" readingOrder="2"/>
    </xf>
    <xf numFmtId="0" fontId="5" fillId="0" borderId="1" xfId="0" applyFont="1" applyFill="1" applyBorder="1" applyAlignment="1" applyProtection="1">
      <alignment horizontal="right" vertical="center" wrapText="1" readingOrder="2"/>
    </xf>
    <xf numFmtId="0" fontId="5" fillId="4" borderId="5" xfId="0" applyFont="1" applyFill="1" applyBorder="1" applyAlignment="1" applyProtection="1">
      <alignment vertical="center" wrapText="1" readingOrder="2"/>
    </xf>
    <xf numFmtId="0" fontId="5" fillId="0" borderId="5" xfId="0" applyFont="1" applyFill="1" applyBorder="1" applyAlignment="1" applyProtection="1">
      <alignment vertical="center" wrapText="1" readingOrder="2"/>
    </xf>
    <xf numFmtId="0" fontId="4" fillId="0" borderId="5" xfId="0" applyNumberFormat="1" applyFont="1" applyFill="1" applyBorder="1" applyAlignment="1" applyProtection="1">
      <alignment horizontal="center" vertical="center" wrapText="1"/>
    </xf>
    <xf numFmtId="49" fontId="4" fillId="0" borderId="6" xfId="0" applyNumberFormat="1" applyFont="1" applyFill="1" applyBorder="1" applyAlignment="1" applyProtection="1">
      <alignment horizontal="center" vertical="center" wrapText="1"/>
    </xf>
    <xf numFmtId="49" fontId="5" fillId="0" borderId="5" xfId="0" applyNumberFormat="1" applyFont="1" applyFill="1" applyBorder="1" applyAlignment="1" applyProtection="1">
      <alignment horizontal="center" vertical="center" wrapText="1"/>
    </xf>
    <xf numFmtId="49" fontId="5" fillId="0" borderId="6" xfId="0" applyNumberFormat="1" applyFont="1" applyFill="1" applyBorder="1" applyAlignment="1" applyProtection="1">
      <alignment horizontal="center" vertical="center" wrapText="1"/>
    </xf>
    <xf numFmtId="49" fontId="5" fillId="0" borderId="7" xfId="0" applyNumberFormat="1"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readingOrder="2"/>
    </xf>
    <xf numFmtId="0" fontId="4" fillId="0" borderId="6" xfId="0" applyFont="1" applyFill="1" applyBorder="1" applyAlignment="1" applyProtection="1">
      <alignment horizontal="center" vertical="center" wrapText="1" readingOrder="2"/>
    </xf>
    <xf numFmtId="0" fontId="4" fillId="0" borderId="7" xfId="0" applyFont="1" applyFill="1" applyBorder="1" applyAlignment="1" applyProtection="1">
      <alignment horizontal="center" vertical="center" wrapText="1" readingOrder="2"/>
    </xf>
    <xf numFmtId="0" fontId="5" fillId="0" borderId="5" xfId="0" applyNumberFormat="1" applyFont="1" applyFill="1" applyBorder="1" applyAlignment="1" applyProtection="1">
      <alignment horizontal="center" vertical="center" wrapText="1"/>
    </xf>
    <xf numFmtId="0" fontId="5" fillId="0" borderId="6" xfId="0" applyNumberFormat="1" applyFont="1" applyFill="1" applyBorder="1" applyAlignment="1" applyProtection="1">
      <alignment horizontal="center" vertical="center" wrapText="1"/>
    </xf>
    <xf numFmtId="0" fontId="5" fillId="0" borderId="5" xfId="0" applyFont="1" applyBorder="1" applyAlignment="1" applyProtection="1">
      <alignment horizontal="right" vertical="center" wrapText="1" readingOrder="2"/>
    </xf>
    <xf numFmtId="0" fontId="5" fillId="0" borderId="7" xfId="0" applyFont="1" applyBorder="1" applyAlignment="1" applyProtection="1">
      <alignment horizontal="right" vertical="center" wrapText="1" readingOrder="2"/>
    </xf>
    <xf numFmtId="0" fontId="5" fillId="0" borderId="1"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5" fillId="0" borderId="6" xfId="0" applyFont="1" applyBorder="1" applyAlignment="1" applyProtection="1">
      <alignment horizontal="right" vertical="center" wrapText="1" readingOrder="2"/>
    </xf>
    <xf numFmtId="0" fontId="4" fillId="0" borderId="5" xfId="0" applyFont="1" applyFill="1" applyBorder="1" applyAlignment="1" applyProtection="1">
      <alignment horizontal="right" vertical="center" wrapText="1" readingOrder="2"/>
    </xf>
    <xf numFmtId="0" fontId="4" fillId="0" borderId="6" xfId="0" applyFont="1" applyFill="1" applyBorder="1" applyAlignment="1" applyProtection="1">
      <alignment horizontal="right" vertical="center" wrapText="1" readingOrder="2"/>
    </xf>
    <xf numFmtId="0" fontId="4" fillId="0" borderId="7" xfId="0" applyFont="1" applyFill="1" applyBorder="1" applyAlignment="1" applyProtection="1">
      <alignment horizontal="right" vertical="center" wrapText="1" readingOrder="2"/>
    </xf>
    <xf numFmtId="49" fontId="5" fillId="0" borderId="5" xfId="0" applyNumberFormat="1" applyFont="1" applyBorder="1" applyAlignment="1" applyProtection="1">
      <alignment horizontal="center" vertical="center" wrapText="1"/>
    </xf>
    <xf numFmtId="49" fontId="5" fillId="0" borderId="7" xfId="0" applyNumberFormat="1" applyFont="1" applyBorder="1" applyAlignment="1" applyProtection="1">
      <alignment horizontal="center" vertical="center" wrapText="1"/>
    </xf>
    <xf numFmtId="0" fontId="5" fillId="4" borderId="5" xfId="0" applyFont="1" applyFill="1" applyBorder="1" applyAlignment="1" applyProtection="1">
      <alignment horizontal="right" vertical="center" wrapText="1" readingOrder="2"/>
    </xf>
    <xf numFmtId="0" fontId="5" fillId="4" borderId="6" xfId="0" applyFont="1" applyFill="1" applyBorder="1" applyAlignment="1" applyProtection="1">
      <alignment horizontal="right" vertical="center" wrapText="1" readingOrder="2"/>
    </xf>
    <xf numFmtId="0" fontId="5" fillId="0" borderId="5" xfId="0" applyFont="1" applyFill="1" applyBorder="1" applyAlignment="1" applyProtection="1">
      <alignment horizontal="center" vertical="center" wrapText="1" readingOrder="2"/>
    </xf>
    <xf numFmtId="0" fontId="5" fillId="0" borderId="7" xfId="0" applyFont="1" applyFill="1" applyBorder="1" applyAlignment="1" applyProtection="1">
      <alignment horizontal="center" vertical="center" wrapText="1" readingOrder="2"/>
    </xf>
    <xf numFmtId="0" fontId="5" fillId="0" borderId="5" xfId="0" applyFont="1" applyFill="1" applyBorder="1" applyAlignment="1" applyProtection="1">
      <alignment horizontal="right" vertical="center" wrapText="1" readingOrder="2"/>
    </xf>
    <xf numFmtId="0" fontId="5" fillId="0" borderId="6" xfId="0" applyFont="1" applyFill="1" applyBorder="1" applyAlignment="1" applyProtection="1">
      <alignment horizontal="right" vertical="center" wrapText="1" readingOrder="2"/>
    </xf>
    <xf numFmtId="0" fontId="5" fillId="0" borderId="7" xfId="0" applyFont="1" applyFill="1" applyBorder="1" applyAlignment="1" applyProtection="1">
      <alignment horizontal="right" vertical="center" wrapText="1" readingOrder="2"/>
    </xf>
    <xf numFmtId="0" fontId="4" fillId="0" borderId="7"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22" fillId="9" borderId="3" xfId="0" applyFont="1" applyFill="1" applyBorder="1" applyAlignment="1" applyProtection="1">
      <alignment horizontal="center" vertical="center"/>
    </xf>
    <xf numFmtId="0" fontId="5" fillId="0" borderId="5" xfId="0" applyNumberFormat="1" applyFont="1" applyBorder="1" applyAlignment="1" applyProtection="1">
      <alignment horizontal="center" vertical="center" wrapText="1"/>
    </xf>
    <xf numFmtId="0" fontId="5" fillId="0" borderId="7" xfId="0" applyNumberFormat="1" applyFont="1" applyBorder="1" applyAlignment="1" applyProtection="1">
      <alignment horizontal="center" vertical="center" wrapText="1"/>
    </xf>
    <xf numFmtId="0" fontId="5" fillId="4" borderId="7" xfId="0" applyFont="1" applyFill="1" applyBorder="1" applyAlignment="1" applyProtection="1">
      <alignment horizontal="right" vertical="center" wrapText="1" readingOrder="2"/>
    </xf>
    <xf numFmtId="0" fontId="5" fillId="0" borderId="6" xfId="0" applyNumberFormat="1" applyFont="1" applyBorder="1" applyAlignment="1" applyProtection="1">
      <alignment horizontal="center" vertical="center" wrapText="1"/>
    </xf>
    <xf numFmtId="10" fontId="20" fillId="8" borderId="2" xfId="0" applyNumberFormat="1" applyFont="1" applyFill="1" applyBorder="1" applyAlignment="1" applyProtection="1">
      <alignment horizontal="center" vertical="center" wrapText="1"/>
    </xf>
    <xf numFmtId="10" fontId="20" fillId="8" borderId="3" xfId="0" applyNumberFormat="1" applyFont="1" applyFill="1" applyBorder="1" applyAlignment="1" applyProtection="1">
      <alignment horizontal="center" vertical="center" wrapText="1"/>
    </xf>
    <xf numFmtId="10" fontId="20" fillId="8" borderId="4" xfId="0" applyNumberFormat="1" applyFont="1" applyFill="1" applyBorder="1" applyAlignment="1" applyProtection="1">
      <alignment horizontal="center" vertical="center" wrapText="1"/>
    </xf>
    <xf numFmtId="0" fontId="20" fillId="8" borderId="2" xfId="0" applyFont="1" applyFill="1" applyBorder="1" applyAlignment="1" applyProtection="1">
      <alignment horizontal="center" vertical="center" wrapText="1"/>
    </xf>
    <xf numFmtId="0" fontId="20" fillId="8" borderId="3" xfId="0" applyFont="1" applyFill="1" applyBorder="1" applyAlignment="1" applyProtection="1">
      <alignment horizontal="center" vertical="center" wrapText="1"/>
    </xf>
    <xf numFmtId="0" fontId="20" fillId="8" borderId="4" xfId="0" applyFont="1" applyFill="1" applyBorder="1" applyAlignment="1" applyProtection="1">
      <alignment horizontal="center" vertical="center" wrapText="1"/>
    </xf>
    <xf numFmtId="43" fontId="5" fillId="0" borderId="5" xfId="2" applyFont="1" applyBorder="1" applyAlignment="1" applyProtection="1">
      <alignment horizontal="center" vertical="center" wrapText="1"/>
    </xf>
    <xf numFmtId="43" fontId="5" fillId="0" borderId="6" xfId="2" applyFont="1" applyBorder="1" applyAlignment="1" applyProtection="1">
      <alignment horizontal="center" vertical="center" wrapText="1"/>
    </xf>
    <xf numFmtId="43" fontId="5" fillId="0" borderId="7" xfId="2"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0" fontId="5" fillId="0" borderId="1" xfId="0" applyFont="1" applyFill="1" applyBorder="1" applyAlignment="1" applyProtection="1">
      <alignment horizontal="right" vertical="center" wrapText="1" readingOrder="2"/>
    </xf>
    <xf numFmtId="0" fontId="5" fillId="4" borderId="5" xfId="0" applyFont="1" applyFill="1" applyBorder="1" applyAlignment="1" applyProtection="1">
      <alignment horizontal="center" vertical="center" wrapText="1" readingOrder="2"/>
    </xf>
    <xf numFmtId="0" fontId="5" fillId="4" borderId="7" xfId="0" applyFont="1" applyFill="1" applyBorder="1" applyAlignment="1" applyProtection="1">
      <alignment horizontal="center" vertical="center" wrapText="1" readingOrder="2"/>
    </xf>
    <xf numFmtId="0" fontId="20" fillId="9" borderId="3" xfId="0" applyFont="1" applyFill="1" applyBorder="1" applyAlignment="1" applyProtection="1">
      <alignment horizontal="center" vertical="center"/>
    </xf>
    <xf numFmtId="2" fontId="5" fillId="0" borderId="1"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0" fontId="5" fillId="4" borderId="6" xfId="0" applyNumberFormat="1" applyFont="1" applyFill="1" applyBorder="1" applyAlignment="1" applyProtection="1">
      <alignment horizontal="center" vertical="center" wrapText="1"/>
    </xf>
    <xf numFmtId="0" fontId="5" fillId="4" borderId="7" xfId="0" applyNumberFormat="1" applyFont="1" applyFill="1" applyBorder="1" applyAlignment="1" applyProtection="1">
      <alignment horizontal="center" vertical="center" wrapText="1"/>
    </xf>
    <xf numFmtId="0" fontId="0" fillId="6" borderId="16" xfId="0" applyFill="1" applyBorder="1" applyAlignment="1">
      <alignment horizontal="center"/>
    </xf>
    <xf numFmtId="0" fontId="10" fillId="2" borderId="14" xfId="0" applyFont="1" applyFill="1" applyBorder="1" applyAlignment="1">
      <alignment horizontal="right" vertical="center"/>
    </xf>
    <xf numFmtId="0" fontId="10" fillId="2" borderId="15" xfId="0" applyFont="1" applyFill="1" applyBorder="1" applyAlignment="1">
      <alignment horizontal="right" vertical="center"/>
    </xf>
    <xf numFmtId="0" fontId="22" fillId="8" borderId="2" xfId="0" applyFont="1" applyFill="1" applyBorder="1" applyAlignment="1" applyProtection="1">
      <alignment horizontal="center" vertical="center" wrapText="1"/>
    </xf>
    <xf numFmtId="0" fontId="22" fillId="8" borderId="3" xfId="0" applyFont="1" applyFill="1" applyBorder="1" applyAlignment="1" applyProtection="1">
      <alignment horizontal="center" vertical="center" wrapText="1"/>
    </xf>
    <xf numFmtId="0" fontId="22" fillId="8" borderId="4" xfId="0" applyFont="1" applyFill="1" applyBorder="1" applyAlignment="1" applyProtection="1">
      <alignment horizontal="center" vertical="center" wrapText="1"/>
    </xf>
    <xf numFmtId="49" fontId="4" fillId="0" borderId="5" xfId="0" applyNumberFormat="1" applyFont="1" applyBorder="1" applyAlignment="1" applyProtection="1">
      <alignment horizontal="center" vertical="center" wrapText="1"/>
    </xf>
    <xf numFmtId="49" fontId="4" fillId="0" borderId="6" xfId="0" applyNumberFormat="1" applyFont="1" applyBorder="1" applyAlignment="1" applyProtection="1">
      <alignment horizontal="center" vertical="center" wrapText="1"/>
    </xf>
    <xf numFmtId="49" fontId="4" fillId="0" borderId="7" xfId="0" applyNumberFormat="1" applyFont="1" applyBorder="1" applyAlignment="1" applyProtection="1">
      <alignment horizontal="center" vertical="center" wrapText="1"/>
    </xf>
    <xf numFmtId="2" fontId="5" fillId="0" borderId="5" xfId="0" applyNumberFormat="1" applyFont="1" applyFill="1" applyBorder="1" applyAlignment="1" applyProtection="1">
      <alignment horizontal="center" vertical="center" wrapText="1"/>
    </xf>
    <xf numFmtId="2" fontId="5" fillId="0" borderId="6" xfId="0" applyNumberFormat="1" applyFont="1" applyFill="1" applyBorder="1" applyAlignment="1" applyProtection="1">
      <alignment horizontal="center" vertical="center" wrapText="1"/>
    </xf>
    <xf numFmtId="2" fontId="5" fillId="0" borderId="7" xfId="0" applyNumberFormat="1" applyFont="1" applyFill="1" applyBorder="1" applyAlignment="1" applyProtection="1">
      <alignment horizontal="center" vertical="center" wrapText="1"/>
    </xf>
    <xf numFmtId="0" fontId="1" fillId="8" borderId="2" xfId="0" applyFont="1" applyFill="1" applyBorder="1" applyAlignment="1" applyProtection="1">
      <alignment horizontal="center" vertical="center" wrapText="1"/>
    </xf>
    <xf numFmtId="0" fontId="1" fillId="8" borderId="3" xfId="0" applyFont="1" applyFill="1" applyBorder="1" applyAlignment="1" applyProtection="1">
      <alignment horizontal="center" vertical="center" wrapText="1"/>
    </xf>
    <xf numFmtId="0" fontId="1" fillId="8" borderId="4" xfId="0" applyFont="1" applyFill="1" applyBorder="1" applyAlignment="1" applyProtection="1">
      <alignment horizontal="center" vertical="center" wrapText="1"/>
    </xf>
    <xf numFmtId="49" fontId="21" fillId="8" borderId="2" xfId="0" applyNumberFormat="1" applyFont="1" applyFill="1" applyBorder="1" applyAlignment="1" applyProtection="1">
      <alignment horizontal="center"/>
    </xf>
    <xf numFmtId="49" fontId="21" fillId="8" borderId="3" xfId="0" applyNumberFormat="1" applyFont="1" applyFill="1" applyBorder="1" applyAlignment="1" applyProtection="1">
      <alignment horizontal="center"/>
    </xf>
    <xf numFmtId="49" fontId="21" fillId="8" borderId="4" xfId="0" applyNumberFormat="1" applyFont="1" applyFill="1" applyBorder="1" applyAlignment="1" applyProtection="1">
      <alignment horizontal="center"/>
    </xf>
    <xf numFmtId="0" fontId="2" fillId="9" borderId="3" xfId="0" applyFont="1" applyFill="1" applyBorder="1" applyAlignment="1" applyProtection="1">
      <alignment horizontal="center" vertical="center"/>
    </xf>
    <xf numFmtId="165" fontId="4" fillId="0" borderId="5" xfId="0" applyNumberFormat="1" applyFont="1" applyFill="1" applyBorder="1" applyAlignment="1" applyProtection="1">
      <alignment horizontal="center" vertical="center" wrapText="1"/>
    </xf>
    <xf numFmtId="165" fontId="4" fillId="0" borderId="6" xfId="0" applyNumberFormat="1" applyFont="1" applyFill="1" applyBorder="1" applyAlignment="1" applyProtection="1">
      <alignment horizontal="center" vertical="center" wrapText="1"/>
    </xf>
    <xf numFmtId="165" fontId="4" fillId="0" borderId="7" xfId="0" applyNumberFormat="1" applyFont="1" applyFill="1" applyBorder="1" applyAlignment="1" applyProtection="1">
      <alignment horizontal="center" vertical="center" wrapText="1"/>
    </xf>
  </cellXfs>
  <cellStyles count="4">
    <cellStyle name="Comma" xfId="2" builtinId="3"/>
    <cellStyle name="Currency" xfId="3" builtinId="4"/>
    <cellStyle name="Normal" xfId="0" builtinId="0"/>
    <cellStyle name="היפר-קישור" xfId="1" builtinId="8"/>
  </cellStyles>
  <dxfs count="32">
    <dxf>
      <fill>
        <patternFill>
          <bgColor rgb="FF92D050"/>
        </patternFill>
      </fill>
      <border>
        <vertical/>
        <horizontal/>
      </border>
    </dxf>
    <dxf>
      <fill>
        <patternFill>
          <bgColor rgb="FFFF0000"/>
        </patternFill>
      </fill>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96"/>
  <sheetViews>
    <sheetView rightToLeft="1" tabSelected="1" zoomScale="50" zoomScaleNormal="50" zoomScaleSheetLayoutView="25" workbookViewId="0">
      <selection activeCell="N5" sqref="N5"/>
    </sheetView>
  </sheetViews>
  <sheetFormatPr defaultRowHeight="17.5" x14ac:dyDescent="0.35"/>
  <cols>
    <col min="1" max="1" width="2" style="21" customWidth="1"/>
    <col min="2" max="2" width="19.08203125" style="51" bestFit="1" customWidth="1"/>
    <col min="3" max="3" width="16.75" style="9" bestFit="1" customWidth="1"/>
    <col min="4" max="4" width="83.25" style="64" customWidth="1"/>
    <col min="5" max="5" width="81.08203125" style="70" customWidth="1"/>
    <col min="6" max="6" width="18.83203125" style="51" customWidth="1"/>
    <col min="7" max="7" width="9.5" style="51" bestFit="1" customWidth="1"/>
    <col min="8" max="8" width="16.08203125" style="51" customWidth="1"/>
    <col min="9" max="9" width="21.25" style="51" customWidth="1"/>
    <col min="10" max="10" width="28.33203125" style="51" customWidth="1"/>
    <col min="11" max="11" width="38.08203125" style="105" customWidth="1"/>
    <col min="12" max="12" width="41.5" style="105" customWidth="1"/>
    <col min="13" max="13" width="49.08203125" style="105" customWidth="1"/>
    <col min="14" max="14" width="48.25" style="51" customWidth="1"/>
    <col min="15" max="15" width="1.5" bestFit="1" customWidth="1"/>
  </cols>
  <sheetData>
    <row r="1" spans="1:29" ht="14.5" thickBot="1" x14ac:dyDescent="0.35">
      <c r="B1" s="183"/>
      <c r="C1" s="183"/>
      <c r="D1" s="183"/>
      <c r="E1" s="183"/>
      <c r="F1" s="183"/>
      <c r="G1" s="183"/>
      <c r="H1" s="183"/>
      <c r="I1" s="183"/>
      <c r="J1" s="183"/>
      <c r="K1" s="183"/>
      <c r="L1" s="183"/>
      <c r="M1" s="183"/>
      <c r="N1" s="183"/>
    </row>
    <row r="2" spans="1:29" ht="60.5" thickBot="1" x14ac:dyDescent="0.35">
      <c r="B2" s="184" t="s">
        <v>492</v>
      </c>
      <c r="C2" s="184"/>
      <c r="D2" s="184"/>
      <c r="E2" s="184"/>
      <c r="F2" s="184"/>
      <c r="G2" s="184"/>
      <c r="H2" s="184"/>
      <c r="I2" s="184"/>
      <c r="J2" s="184"/>
      <c r="K2" s="184"/>
      <c r="L2" s="184"/>
      <c r="M2" s="184"/>
      <c r="N2" s="185"/>
    </row>
    <row r="3" spans="1:29" s="5" customFormat="1" ht="69" x14ac:dyDescent="0.3">
      <c r="A3" s="22"/>
      <c r="B3" s="110" t="s">
        <v>0</v>
      </c>
      <c r="C3" s="111" t="s">
        <v>1</v>
      </c>
      <c r="D3" s="110" t="s">
        <v>2</v>
      </c>
      <c r="E3" s="115" t="s">
        <v>3</v>
      </c>
      <c r="F3" s="112" t="s">
        <v>4</v>
      </c>
      <c r="G3" s="110" t="s">
        <v>5</v>
      </c>
      <c r="H3" s="110" t="s">
        <v>132</v>
      </c>
      <c r="I3" s="113" t="s">
        <v>6</v>
      </c>
      <c r="J3" s="113" t="s">
        <v>7</v>
      </c>
      <c r="K3" s="111" t="s">
        <v>8</v>
      </c>
      <c r="L3" s="111" t="s">
        <v>9</v>
      </c>
      <c r="M3" s="111" t="s">
        <v>10</v>
      </c>
      <c r="N3" s="114" t="s">
        <v>635</v>
      </c>
    </row>
    <row r="4" spans="1:29" s="2" customFormat="1" ht="23" x14ac:dyDescent="0.3">
      <c r="B4" s="36"/>
      <c r="C4" s="160" t="s">
        <v>437</v>
      </c>
      <c r="D4" s="160"/>
      <c r="E4" s="160"/>
      <c r="F4" s="160"/>
      <c r="G4" s="160"/>
      <c r="H4" s="160"/>
      <c r="I4" s="160"/>
      <c r="J4" s="36"/>
      <c r="K4" s="36"/>
      <c r="L4" s="36"/>
      <c r="M4" s="36"/>
      <c r="N4" s="71"/>
      <c r="Q4" s="1"/>
      <c r="R4" s="1"/>
      <c r="S4" s="1"/>
      <c r="T4" s="1"/>
      <c r="U4" s="1"/>
      <c r="V4" s="1"/>
      <c r="W4" s="1"/>
      <c r="X4" s="1"/>
      <c r="Y4" s="1"/>
      <c r="Z4" s="1"/>
      <c r="AA4" s="1"/>
      <c r="AB4" s="1"/>
      <c r="AC4" s="1"/>
    </row>
    <row r="5" spans="1:29" s="2" customFormat="1" ht="90" x14ac:dyDescent="0.4">
      <c r="B5" s="37" t="s">
        <v>542</v>
      </c>
      <c r="C5" s="14">
        <v>2.1</v>
      </c>
      <c r="D5" s="52" t="s">
        <v>630</v>
      </c>
      <c r="E5" s="52" t="s">
        <v>625</v>
      </c>
      <c r="F5" s="72"/>
      <c r="G5" s="72"/>
      <c r="H5" s="72"/>
      <c r="I5" s="72"/>
      <c r="J5" s="72"/>
      <c r="K5" s="72" t="s">
        <v>642</v>
      </c>
      <c r="L5" s="72"/>
      <c r="M5" s="72"/>
      <c r="N5" s="73"/>
      <c r="O5" s="35"/>
    </row>
    <row r="6" spans="1:29" s="2" customFormat="1" ht="43" x14ac:dyDescent="0.4">
      <c r="B6" s="38" t="s">
        <v>141</v>
      </c>
      <c r="C6" s="202">
        <v>2.2000000000000002</v>
      </c>
      <c r="D6" s="53" t="s">
        <v>285</v>
      </c>
      <c r="E6" s="52"/>
      <c r="F6" s="74">
        <v>120</v>
      </c>
      <c r="G6" s="38" t="s">
        <v>11</v>
      </c>
      <c r="H6" s="77">
        <v>3200</v>
      </c>
      <c r="I6" s="76"/>
      <c r="J6" s="77">
        <f>I6*F6</f>
        <v>0</v>
      </c>
      <c r="K6" s="78"/>
      <c r="L6" s="78"/>
      <c r="M6" s="78"/>
      <c r="N6" s="79"/>
      <c r="O6" s="35" t="s">
        <v>592</v>
      </c>
    </row>
    <row r="7" spans="1:29" s="2" customFormat="1" ht="43" x14ac:dyDescent="0.4">
      <c r="B7" s="38" t="s">
        <v>275</v>
      </c>
      <c r="C7" s="203"/>
      <c r="D7" s="53" t="s">
        <v>286</v>
      </c>
      <c r="E7" s="52"/>
      <c r="F7" s="74">
        <v>10</v>
      </c>
      <c r="G7" s="38" t="s">
        <v>11</v>
      </c>
      <c r="H7" s="77">
        <v>1500</v>
      </c>
      <c r="I7" s="76"/>
      <c r="J7" s="77">
        <f t="shared" ref="J7:J40" si="0">I7*F7</f>
        <v>0</v>
      </c>
      <c r="K7" s="78"/>
      <c r="L7" s="78"/>
      <c r="M7" s="78"/>
      <c r="N7" s="79"/>
      <c r="O7" s="35" t="s">
        <v>592</v>
      </c>
    </row>
    <row r="8" spans="1:29" s="1" customFormat="1" ht="43" x14ac:dyDescent="0.4">
      <c r="A8" s="2"/>
      <c r="B8" s="38" t="s">
        <v>276</v>
      </c>
      <c r="C8" s="203"/>
      <c r="D8" s="54" t="s">
        <v>12</v>
      </c>
      <c r="E8" s="52"/>
      <c r="F8" s="74">
        <v>20</v>
      </c>
      <c r="G8" s="38" t="s">
        <v>11</v>
      </c>
      <c r="H8" s="77">
        <v>200</v>
      </c>
      <c r="I8" s="76"/>
      <c r="J8" s="77">
        <f t="shared" si="0"/>
        <v>0</v>
      </c>
      <c r="K8" s="78"/>
      <c r="L8" s="78"/>
      <c r="M8" s="78"/>
      <c r="N8" s="79"/>
      <c r="O8" s="35" t="s">
        <v>592</v>
      </c>
    </row>
    <row r="9" spans="1:29" s="1" customFormat="1" ht="54" x14ac:dyDescent="0.4">
      <c r="A9" s="2"/>
      <c r="B9" s="38" t="s">
        <v>277</v>
      </c>
      <c r="C9" s="203"/>
      <c r="D9" s="54" t="s">
        <v>287</v>
      </c>
      <c r="E9" s="52"/>
      <c r="F9" s="74">
        <v>110</v>
      </c>
      <c r="G9" s="38" t="s">
        <v>11</v>
      </c>
      <c r="H9" s="77">
        <v>300</v>
      </c>
      <c r="I9" s="76"/>
      <c r="J9" s="77">
        <f t="shared" si="0"/>
        <v>0</v>
      </c>
      <c r="K9" s="78"/>
      <c r="L9" s="78"/>
      <c r="M9" s="78"/>
      <c r="N9" s="79"/>
      <c r="O9" s="35" t="s">
        <v>592</v>
      </c>
    </row>
    <row r="10" spans="1:29" s="1" customFormat="1" ht="54" x14ac:dyDescent="0.4">
      <c r="A10" s="2"/>
      <c r="B10" s="38" t="s">
        <v>278</v>
      </c>
      <c r="C10" s="203"/>
      <c r="D10" s="54" t="s">
        <v>14</v>
      </c>
      <c r="E10" s="52"/>
      <c r="F10" s="74">
        <v>20</v>
      </c>
      <c r="G10" s="38" t="s">
        <v>11</v>
      </c>
      <c r="H10" s="77">
        <v>500</v>
      </c>
      <c r="I10" s="76"/>
      <c r="J10" s="77">
        <f t="shared" si="0"/>
        <v>0</v>
      </c>
      <c r="K10" s="78"/>
      <c r="L10" s="78"/>
      <c r="M10" s="78"/>
      <c r="N10" s="79"/>
      <c r="O10" s="35" t="s">
        <v>592</v>
      </c>
    </row>
    <row r="11" spans="1:29" s="1" customFormat="1" ht="43" x14ac:dyDescent="0.4">
      <c r="A11" s="2"/>
      <c r="B11" s="38" t="s">
        <v>543</v>
      </c>
      <c r="C11" s="204"/>
      <c r="D11" s="55" t="s">
        <v>19</v>
      </c>
      <c r="E11" s="52" t="s">
        <v>20</v>
      </c>
      <c r="F11" s="74">
        <v>100</v>
      </c>
      <c r="G11" s="38" t="s">
        <v>11</v>
      </c>
      <c r="H11" s="77">
        <v>300</v>
      </c>
      <c r="I11" s="76"/>
      <c r="J11" s="77">
        <f t="shared" si="0"/>
        <v>0</v>
      </c>
      <c r="K11" s="78"/>
      <c r="L11" s="78"/>
      <c r="M11" s="78"/>
      <c r="N11" s="79"/>
      <c r="O11" s="35" t="s">
        <v>592</v>
      </c>
    </row>
    <row r="12" spans="1:29" s="1" customFormat="1" ht="43" x14ac:dyDescent="0.4">
      <c r="A12" s="2"/>
      <c r="B12" s="38" t="s">
        <v>142</v>
      </c>
      <c r="C12" s="14">
        <v>2.2999999999999998</v>
      </c>
      <c r="D12" s="54" t="s">
        <v>15</v>
      </c>
      <c r="E12" s="52"/>
      <c r="F12" s="74">
        <v>200</v>
      </c>
      <c r="G12" s="38" t="s">
        <v>11</v>
      </c>
      <c r="H12" s="77">
        <v>350</v>
      </c>
      <c r="I12" s="76"/>
      <c r="J12" s="77">
        <f t="shared" si="0"/>
        <v>0</v>
      </c>
      <c r="K12" s="78"/>
      <c r="L12" s="78"/>
      <c r="M12" s="78"/>
      <c r="N12" s="79"/>
      <c r="O12" s="35" t="s">
        <v>592</v>
      </c>
    </row>
    <row r="13" spans="1:29" s="1" customFormat="1" ht="43" x14ac:dyDescent="0.4">
      <c r="A13" s="2"/>
      <c r="B13" s="38" t="s">
        <v>143</v>
      </c>
      <c r="C13" s="14">
        <v>2.4</v>
      </c>
      <c r="D13" s="54" t="s">
        <v>16</v>
      </c>
      <c r="E13" s="52"/>
      <c r="F13" s="74">
        <v>150</v>
      </c>
      <c r="G13" s="38" t="s">
        <v>11</v>
      </c>
      <c r="H13" s="77">
        <v>300</v>
      </c>
      <c r="I13" s="76"/>
      <c r="J13" s="77">
        <f t="shared" si="0"/>
        <v>0</v>
      </c>
      <c r="K13" s="78"/>
      <c r="L13" s="78"/>
      <c r="M13" s="78"/>
      <c r="N13" s="79"/>
      <c r="O13" s="35" t="s">
        <v>592</v>
      </c>
    </row>
    <row r="14" spans="1:29" s="1" customFormat="1" ht="43" x14ac:dyDescent="0.4">
      <c r="A14" s="2"/>
      <c r="B14" s="38" t="s">
        <v>144</v>
      </c>
      <c r="C14" s="14">
        <v>2.5</v>
      </c>
      <c r="D14" s="54" t="s">
        <v>325</v>
      </c>
      <c r="E14" s="52"/>
      <c r="F14" s="74">
        <v>150</v>
      </c>
      <c r="G14" s="38" t="s">
        <v>11</v>
      </c>
      <c r="H14" s="77">
        <v>300</v>
      </c>
      <c r="I14" s="76"/>
      <c r="J14" s="77">
        <f>I14*F14</f>
        <v>0</v>
      </c>
      <c r="K14" s="78"/>
      <c r="L14" s="78"/>
      <c r="M14" s="78"/>
      <c r="N14" s="79"/>
      <c r="O14" s="35" t="s">
        <v>592</v>
      </c>
    </row>
    <row r="15" spans="1:29" s="1" customFormat="1" ht="43" x14ac:dyDescent="0.4">
      <c r="A15" s="2"/>
      <c r="B15" s="38" t="s">
        <v>261</v>
      </c>
      <c r="C15" s="130">
        <v>2.6</v>
      </c>
      <c r="D15" s="54" t="s">
        <v>556</v>
      </c>
      <c r="E15" s="52"/>
      <c r="F15" s="74">
        <v>40</v>
      </c>
      <c r="G15" s="38" t="s">
        <v>11</v>
      </c>
      <c r="H15" s="77">
        <v>350</v>
      </c>
      <c r="I15" s="76"/>
      <c r="J15" s="77">
        <f t="shared" si="0"/>
        <v>0</v>
      </c>
      <c r="K15" s="78"/>
      <c r="L15" s="78"/>
      <c r="M15" s="78"/>
      <c r="N15" s="80"/>
      <c r="O15" s="35" t="s">
        <v>592</v>
      </c>
    </row>
    <row r="16" spans="1:29" s="1" customFormat="1" ht="43" x14ac:dyDescent="0.4">
      <c r="A16" s="2"/>
      <c r="B16" s="38" t="s">
        <v>262</v>
      </c>
      <c r="C16" s="159"/>
      <c r="D16" s="54" t="s">
        <v>557</v>
      </c>
      <c r="E16" s="52"/>
      <c r="F16" s="74">
        <v>40</v>
      </c>
      <c r="G16" s="38" t="s">
        <v>11</v>
      </c>
      <c r="H16" s="77">
        <v>550</v>
      </c>
      <c r="I16" s="76"/>
      <c r="J16" s="77">
        <f t="shared" si="0"/>
        <v>0</v>
      </c>
      <c r="K16" s="78"/>
      <c r="L16" s="78"/>
      <c r="M16" s="78"/>
      <c r="N16" s="80"/>
      <c r="O16" s="35" t="s">
        <v>592</v>
      </c>
    </row>
    <row r="17" spans="1:15" s="1" customFormat="1" ht="43" x14ac:dyDescent="0.4">
      <c r="A17" s="2"/>
      <c r="B17" s="38" t="s">
        <v>263</v>
      </c>
      <c r="C17" s="159"/>
      <c r="D17" s="54" t="s">
        <v>17</v>
      </c>
      <c r="E17" s="52"/>
      <c r="F17" s="74">
        <v>10</v>
      </c>
      <c r="G17" s="38" t="s">
        <v>11</v>
      </c>
      <c r="H17" s="77">
        <v>250</v>
      </c>
      <c r="I17" s="76"/>
      <c r="J17" s="77">
        <f t="shared" si="0"/>
        <v>0</v>
      </c>
      <c r="K17" s="78"/>
      <c r="L17" s="78"/>
      <c r="M17" s="78"/>
      <c r="N17" s="80"/>
      <c r="O17" s="35" t="s">
        <v>592</v>
      </c>
    </row>
    <row r="18" spans="1:15" s="1" customFormat="1" ht="43" x14ac:dyDescent="0.4">
      <c r="A18" s="2"/>
      <c r="B18" s="38" t="s">
        <v>279</v>
      </c>
      <c r="C18" s="159"/>
      <c r="D18" s="54" t="s">
        <v>18</v>
      </c>
      <c r="E18" s="52"/>
      <c r="F18" s="74">
        <v>10</v>
      </c>
      <c r="G18" s="38" t="s">
        <v>11</v>
      </c>
      <c r="H18" s="77">
        <v>350</v>
      </c>
      <c r="I18" s="76"/>
      <c r="J18" s="77">
        <f t="shared" si="0"/>
        <v>0</v>
      </c>
      <c r="K18" s="78"/>
      <c r="L18" s="78"/>
      <c r="M18" s="78"/>
      <c r="N18" s="80"/>
      <c r="O18" s="35" t="s">
        <v>592</v>
      </c>
    </row>
    <row r="19" spans="1:15" s="1" customFormat="1" ht="43" x14ac:dyDescent="0.4">
      <c r="A19" s="2"/>
      <c r="B19" s="38" t="s">
        <v>609</v>
      </c>
      <c r="C19" s="158"/>
      <c r="D19" s="54" t="s">
        <v>637</v>
      </c>
      <c r="E19" s="52"/>
      <c r="F19" s="74">
        <v>5</v>
      </c>
      <c r="G19" s="38" t="s">
        <v>11</v>
      </c>
      <c r="H19" s="77">
        <v>600</v>
      </c>
      <c r="I19" s="76"/>
      <c r="J19" s="77">
        <f t="shared" ref="J19" si="1">I19*F19</f>
        <v>0</v>
      </c>
      <c r="K19" s="78"/>
      <c r="L19" s="78"/>
      <c r="M19" s="78"/>
      <c r="N19" s="80"/>
      <c r="O19" s="35" t="s">
        <v>592</v>
      </c>
    </row>
    <row r="20" spans="1:15" s="1" customFormat="1" ht="43" x14ac:dyDescent="0.4">
      <c r="A20" s="2"/>
      <c r="B20" s="38" t="s">
        <v>145</v>
      </c>
      <c r="C20" s="130">
        <v>2.7</v>
      </c>
      <c r="D20" s="54" t="s">
        <v>626</v>
      </c>
      <c r="E20" s="52"/>
      <c r="F20" s="74">
        <v>10</v>
      </c>
      <c r="G20" s="38" t="s">
        <v>11</v>
      </c>
      <c r="H20" s="77">
        <v>300</v>
      </c>
      <c r="I20" s="76"/>
      <c r="J20" s="77">
        <f t="shared" si="0"/>
        <v>0</v>
      </c>
      <c r="K20" s="78"/>
      <c r="L20" s="78"/>
      <c r="M20" s="78"/>
      <c r="N20" s="80"/>
      <c r="O20" s="35" t="s">
        <v>592</v>
      </c>
    </row>
    <row r="21" spans="1:15" s="1" customFormat="1" ht="43" x14ac:dyDescent="0.4">
      <c r="A21" s="2"/>
      <c r="B21" s="38" t="s">
        <v>280</v>
      </c>
      <c r="C21" s="131"/>
      <c r="D21" s="54" t="s">
        <v>627</v>
      </c>
      <c r="E21" s="52"/>
      <c r="F21" s="74">
        <v>10</v>
      </c>
      <c r="G21" s="38" t="s">
        <v>11</v>
      </c>
      <c r="H21" s="77">
        <v>350</v>
      </c>
      <c r="I21" s="76"/>
      <c r="J21" s="77">
        <f t="shared" si="0"/>
        <v>0</v>
      </c>
      <c r="K21" s="78"/>
      <c r="L21" s="78"/>
      <c r="M21" s="78"/>
      <c r="N21" s="80"/>
      <c r="O21" s="35" t="s">
        <v>592</v>
      </c>
    </row>
    <row r="22" spans="1:15" s="1" customFormat="1" ht="43" x14ac:dyDescent="0.4">
      <c r="A22" s="2"/>
      <c r="B22" s="38" t="s">
        <v>146</v>
      </c>
      <c r="C22" s="14">
        <v>2.8</v>
      </c>
      <c r="D22" s="54" t="s">
        <v>288</v>
      </c>
      <c r="E22" s="52"/>
      <c r="F22" s="74">
        <v>1200</v>
      </c>
      <c r="G22" s="38" t="s">
        <v>11</v>
      </c>
      <c r="H22" s="77">
        <v>300</v>
      </c>
      <c r="I22" s="76"/>
      <c r="J22" s="77">
        <f t="shared" si="0"/>
        <v>0</v>
      </c>
      <c r="K22" s="78"/>
      <c r="L22" s="78"/>
      <c r="M22" s="78"/>
      <c r="N22" s="79"/>
      <c r="O22" s="35" t="s">
        <v>592</v>
      </c>
    </row>
    <row r="23" spans="1:15" s="1" customFormat="1" ht="43" x14ac:dyDescent="0.4">
      <c r="A23" s="2"/>
      <c r="B23" s="38" t="s">
        <v>147</v>
      </c>
      <c r="C23" s="14">
        <v>2.9</v>
      </c>
      <c r="D23" s="54" t="s">
        <v>477</v>
      </c>
      <c r="E23" s="52"/>
      <c r="F23" s="74">
        <v>15</v>
      </c>
      <c r="G23" s="38" t="s">
        <v>11</v>
      </c>
      <c r="H23" s="77">
        <v>500</v>
      </c>
      <c r="I23" s="76"/>
      <c r="J23" s="77">
        <f t="shared" si="0"/>
        <v>0</v>
      </c>
      <c r="K23" s="78"/>
      <c r="L23" s="78"/>
      <c r="M23" s="78"/>
      <c r="N23" s="79"/>
      <c r="O23" s="35" t="s">
        <v>592</v>
      </c>
    </row>
    <row r="24" spans="1:15" s="1" customFormat="1" ht="43" x14ac:dyDescent="0.4">
      <c r="A24" s="2"/>
      <c r="B24" s="38" t="s">
        <v>148</v>
      </c>
      <c r="C24" s="12">
        <v>2.1</v>
      </c>
      <c r="D24" s="54" t="s">
        <v>478</v>
      </c>
      <c r="E24" s="52"/>
      <c r="F24" s="74">
        <v>15</v>
      </c>
      <c r="G24" s="38" t="s">
        <v>11</v>
      </c>
      <c r="H24" s="77">
        <v>500</v>
      </c>
      <c r="I24" s="76"/>
      <c r="J24" s="77">
        <f t="shared" si="0"/>
        <v>0</v>
      </c>
      <c r="K24" s="78"/>
      <c r="L24" s="78"/>
      <c r="M24" s="78"/>
      <c r="N24" s="79"/>
      <c r="O24" s="35" t="s">
        <v>592</v>
      </c>
    </row>
    <row r="25" spans="1:15" s="1" customFormat="1" ht="43" x14ac:dyDescent="0.4">
      <c r="A25" s="2"/>
      <c r="B25" s="38" t="s">
        <v>149</v>
      </c>
      <c r="C25" s="130">
        <v>2.11</v>
      </c>
      <c r="D25" s="54" t="s">
        <v>479</v>
      </c>
      <c r="E25" s="52"/>
      <c r="F25" s="74">
        <v>120</v>
      </c>
      <c r="G25" s="38" t="s">
        <v>11</v>
      </c>
      <c r="H25" s="77">
        <v>250</v>
      </c>
      <c r="I25" s="76"/>
      <c r="J25" s="77">
        <f t="shared" si="0"/>
        <v>0</v>
      </c>
      <c r="K25" s="78"/>
      <c r="L25" s="78"/>
      <c r="M25" s="78"/>
      <c r="N25" s="79"/>
      <c r="O25" s="35" t="s">
        <v>592</v>
      </c>
    </row>
    <row r="26" spans="1:15" s="1" customFormat="1" ht="43" x14ac:dyDescent="0.4">
      <c r="A26" s="2"/>
      <c r="B26" s="38" t="s">
        <v>264</v>
      </c>
      <c r="C26" s="135"/>
      <c r="D26" s="54" t="s">
        <v>21</v>
      </c>
      <c r="E26" s="52"/>
      <c r="F26" s="74">
        <v>20</v>
      </c>
      <c r="G26" s="38" t="s">
        <v>11</v>
      </c>
      <c r="H26" s="77">
        <v>650</v>
      </c>
      <c r="I26" s="76"/>
      <c r="J26" s="77">
        <f t="shared" si="0"/>
        <v>0</v>
      </c>
      <c r="K26" s="78"/>
      <c r="L26" s="78"/>
      <c r="M26" s="78"/>
      <c r="N26" s="80"/>
      <c r="O26" s="35" t="s">
        <v>592</v>
      </c>
    </row>
    <row r="27" spans="1:15" s="1" customFormat="1" ht="43" x14ac:dyDescent="0.4">
      <c r="A27" s="2"/>
      <c r="B27" s="38" t="s">
        <v>150</v>
      </c>
      <c r="C27" s="130">
        <v>2.12</v>
      </c>
      <c r="D27" s="54" t="s">
        <v>22</v>
      </c>
      <c r="E27" s="52"/>
      <c r="F27" s="74">
        <v>30</v>
      </c>
      <c r="G27" s="38" t="s">
        <v>11</v>
      </c>
      <c r="H27" s="77">
        <v>300</v>
      </c>
      <c r="I27" s="76"/>
      <c r="J27" s="77">
        <f t="shared" si="0"/>
        <v>0</v>
      </c>
      <c r="K27" s="78"/>
      <c r="L27" s="78"/>
      <c r="M27" s="78"/>
      <c r="N27" s="79"/>
      <c r="O27" s="35" t="s">
        <v>592</v>
      </c>
    </row>
    <row r="28" spans="1:15" s="1" customFormat="1" ht="43" x14ac:dyDescent="0.4">
      <c r="A28" s="2"/>
      <c r="B28" s="38" t="s">
        <v>281</v>
      </c>
      <c r="C28" s="135"/>
      <c r="D28" s="54" t="s">
        <v>23</v>
      </c>
      <c r="E28" s="52"/>
      <c r="F28" s="74">
        <v>10</v>
      </c>
      <c r="G28" s="38" t="s">
        <v>11</v>
      </c>
      <c r="H28" s="77">
        <v>350</v>
      </c>
      <c r="I28" s="76"/>
      <c r="J28" s="77">
        <f t="shared" si="0"/>
        <v>0</v>
      </c>
      <c r="K28" s="78"/>
      <c r="L28" s="78"/>
      <c r="M28" s="78"/>
      <c r="N28" s="79"/>
      <c r="O28" s="35" t="s">
        <v>592</v>
      </c>
    </row>
    <row r="29" spans="1:15" s="1" customFormat="1" ht="43" x14ac:dyDescent="0.4">
      <c r="A29" s="2"/>
      <c r="B29" s="38" t="s">
        <v>151</v>
      </c>
      <c r="C29" s="14">
        <v>2.13</v>
      </c>
      <c r="D29" s="54" t="s">
        <v>24</v>
      </c>
      <c r="E29" s="52"/>
      <c r="F29" s="74">
        <v>50</v>
      </c>
      <c r="G29" s="38" t="s">
        <v>11</v>
      </c>
      <c r="H29" s="77">
        <v>500</v>
      </c>
      <c r="I29" s="76"/>
      <c r="J29" s="77">
        <f t="shared" si="0"/>
        <v>0</v>
      </c>
      <c r="K29" s="78"/>
      <c r="L29" s="78"/>
      <c r="M29" s="78"/>
      <c r="N29" s="79"/>
      <c r="O29" s="35" t="s">
        <v>592</v>
      </c>
    </row>
    <row r="30" spans="1:15" s="1" customFormat="1" ht="43" x14ac:dyDescent="0.4">
      <c r="A30" s="2"/>
      <c r="B30" s="38" t="s">
        <v>152</v>
      </c>
      <c r="C30" s="14">
        <v>2.14</v>
      </c>
      <c r="D30" s="54" t="s">
        <v>25</v>
      </c>
      <c r="E30" s="52"/>
      <c r="F30" s="74">
        <v>10</v>
      </c>
      <c r="G30" s="38" t="s">
        <v>11</v>
      </c>
      <c r="H30" s="77">
        <v>350</v>
      </c>
      <c r="I30" s="76"/>
      <c r="J30" s="77">
        <f t="shared" si="0"/>
        <v>0</v>
      </c>
      <c r="K30" s="78"/>
      <c r="L30" s="78"/>
      <c r="M30" s="78"/>
      <c r="N30" s="79"/>
      <c r="O30" s="35" t="s">
        <v>592</v>
      </c>
    </row>
    <row r="31" spans="1:15" s="1" customFormat="1" ht="43" x14ac:dyDescent="0.4">
      <c r="A31" s="2"/>
      <c r="B31" s="38" t="s">
        <v>153</v>
      </c>
      <c r="C31" s="130">
        <v>2.15</v>
      </c>
      <c r="D31" s="54" t="s">
        <v>26</v>
      </c>
      <c r="E31" s="52"/>
      <c r="F31" s="74">
        <v>200</v>
      </c>
      <c r="G31" s="38" t="s">
        <v>11</v>
      </c>
      <c r="H31" s="77">
        <v>150</v>
      </c>
      <c r="I31" s="76"/>
      <c r="J31" s="77">
        <f t="shared" si="0"/>
        <v>0</v>
      </c>
      <c r="K31" s="78"/>
      <c r="L31" s="78"/>
      <c r="M31" s="78"/>
      <c r="N31" s="79"/>
      <c r="O31" s="35" t="s">
        <v>592</v>
      </c>
    </row>
    <row r="32" spans="1:15" s="1" customFormat="1" ht="43" x14ac:dyDescent="0.4">
      <c r="A32" s="2"/>
      <c r="B32" s="38" t="s">
        <v>282</v>
      </c>
      <c r="C32" s="158"/>
      <c r="D32" s="54" t="s">
        <v>27</v>
      </c>
      <c r="E32" s="52"/>
      <c r="F32" s="74">
        <v>20</v>
      </c>
      <c r="G32" s="38" t="s">
        <v>11</v>
      </c>
      <c r="H32" s="77">
        <v>150</v>
      </c>
      <c r="I32" s="76"/>
      <c r="J32" s="77">
        <f t="shared" si="0"/>
        <v>0</v>
      </c>
      <c r="K32" s="78"/>
      <c r="L32" s="78"/>
      <c r="M32" s="78"/>
      <c r="N32" s="79"/>
      <c r="O32" s="35" t="s">
        <v>592</v>
      </c>
    </row>
    <row r="33" spans="1:29" s="1" customFormat="1" ht="43" x14ac:dyDescent="0.4">
      <c r="A33" s="2"/>
      <c r="B33" s="38" t="s">
        <v>154</v>
      </c>
      <c r="C33" s="14">
        <v>2.16</v>
      </c>
      <c r="D33" s="54" t="s">
        <v>28</v>
      </c>
      <c r="E33" s="52"/>
      <c r="F33" s="74">
        <v>15</v>
      </c>
      <c r="G33" s="38" t="s">
        <v>11</v>
      </c>
      <c r="H33" s="77">
        <v>150</v>
      </c>
      <c r="I33" s="76"/>
      <c r="J33" s="77">
        <f t="shared" si="0"/>
        <v>0</v>
      </c>
      <c r="K33" s="78"/>
      <c r="L33" s="78"/>
      <c r="M33" s="78"/>
      <c r="N33" s="79"/>
      <c r="O33" s="35" t="s">
        <v>592</v>
      </c>
    </row>
    <row r="34" spans="1:29" s="1" customFormat="1" ht="43" x14ac:dyDescent="0.4">
      <c r="A34" s="2"/>
      <c r="B34" s="38" t="s">
        <v>155</v>
      </c>
      <c r="C34" s="130">
        <v>2.17</v>
      </c>
      <c r="D34" s="54" t="s">
        <v>384</v>
      </c>
      <c r="E34" s="52"/>
      <c r="F34" s="74">
        <v>50</v>
      </c>
      <c r="G34" s="38" t="s">
        <v>11</v>
      </c>
      <c r="H34" s="77">
        <v>200</v>
      </c>
      <c r="I34" s="76"/>
      <c r="J34" s="77">
        <f t="shared" si="0"/>
        <v>0</v>
      </c>
      <c r="K34" s="78"/>
      <c r="L34" s="78"/>
      <c r="M34" s="78"/>
      <c r="N34" s="79"/>
      <c r="O34" s="35" t="s">
        <v>592</v>
      </c>
    </row>
    <row r="35" spans="1:29" s="1" customFormat="1" ht="43" x14ac:dyDescent="0.4">
      <c r="A35" s="2"/>
      <c r="B35" s="39" t="s">
        <v>383</v>
      </c>
      <c r="C35" s="158"/>
      <c r="D35" s="54" t="s">
        <v>385</v>
      </c>
      <c r="E35" s="52"/>
      <c r="F35" s="74">
        <v>50</v>
      </c>
      <c r="G35" s="38" t="s">
        <v>11</v>
      </c>
      <c r="H35" s="77">
        <v>200</v>
      </c>
      <c r="I35" s="76"/>
      <c r="J35" s="77">
        <f t="shared" si="0"/>
        <v>0</v>
      </c>
      <c r="K35" s="78"/>
      <c r="L35" s="78"/>
      <c r="M35" s="78"/>
      <c r="N35" s="79"/>
      <c r="O35" s="35" t="s">
        <v>592</v>
      </c>
    </row>
    <row r="36" spans="1:29" s="1" customFormat="1" ht="43" x14ac:dyDescent="0.4">
      <c r="A36" s="2"/>
      <c r="B36" s="38" t="s">
        <v>156</v>
      </c>
      <c r="C36" s="14">
        <v>2.1800000000000002</v>
      </c>
      <c r="D36" s="54" t="s">
        <v>393</v>
      </c>
      <c r="E36" s="52"/>
      <c r="F36" s="74">
        <v>10</v>
      </c>
      <c r="G36" s="38" t="s">
        <v>11</v>
      </c>
      <c r="H36" s="77">
        <v>300</v>
      </c>
      <c r="I36" s="76"/>
      <c r="J36" s="77">
        <f t="shared" si="0"/>
        <v>0</v>
      </c>
      <c r="K36" s="78"/>
      <c r="L36" s="78"/>
      <c r="M36" s="78"/>
      <c r="N36" s="79"/>
      <c r="O36" s="35" t="s">
        <v>592</v>
      </c>
    </row>
    <row r="37" spans="1:29" s="1" customFormat="1" ht="43" x14ac:dyDescent="0.4">
      <c r="A37" s="2"/>
      <c r="B37" s="38" t="s">
        <v>157</v>
      </c>
      <c r="C37" s="130">
        <v>2.19</v>
      </c>
      <c r="D37" s="54" t="s">
        <v>29</v>
      </c>
      <c r="E37" s="52"/>
      <c r="F37" s="74">
        <v>200</v>
      </c>
      <c r="G37" s="38" t="s">
        <v>11</v>
      </c>
      <c r="H37" s="77">
        <v>200</v>
      </c>
      <c r="I37" s="76"/>
      <c r="J37" s="77">
        <f t="shared" si="0"/>
        <v>0</v>
      </c>
      <c r="K37" s="78"/>
      <c r="L37" s="78"/>
      <c r="M37" s="78"/>
      <c r="N37" s="79"/>
      <c r="O37" s="35" t="s">
        <v>592</v>
      </c>
    </row>
    <row r="38" spans="1:29" s="1" customFormat="1" ht="43" x14ac:dyDescent="0.4">
      <c r="A38" s="2"/>
      <c r="B38" s="38" t="s">
        <v>283</v>
      </c>
      <c r="C38" s="159"/>
      <c r="D38" s="54" t="s">
        <v>30</v>
      </c>
      <c r="E38" s="52"/>
      <c r="F38" s="74">
        <v>20</v>
      </c>
      <c r="G38" s="38" t="s">
        <v>11</v>
      </c>
      <c r="H38" s="77">
        <v>250</v>
      </c>
      <c r="I38" s="76"/>
      <c r="J38" s="77">
        <f t="shared" si="0"/>
        <v>0</v>
      </c>
      <c r="K38" s="78"/>
      <c r="L38" s="78"/>
      <c r="M38" s="78"/>
      <c r="N38" s="79"/>
      <c r="O38" s="35" t="s">
        <v>592</v>
      </c>
    </row>
    <row r="39" spans="1:29" s="1" customFormat="1" ht="43" x14ac:dyDescent="0.4">
      <c r="A39" s="2"/>
      <c r="B39" s="38" t="s">
        <v>284</v>
      </c>
      <c r="C39" s="158"/>
      <c r="D39" s="54" t="s">
        <v>31</v>
      </c>
      <c r="E39" s="52"/>
      <c r="F39" s="74">
        <v>10</v>
      </c>
      <c r="G39" s="38" t="s">
        <v>11</v>
      </c>
      <c r="H39" s="77">
        <v>250</v>
      </c>
      <c r="I39" s="76"/>
      <c r="J39" s="77">
        <f t="shared" si="0"/>
        <v>0</v>
      </c>
      <c r="K39" s="78"/>
      <c r="L39" s="78"/>
      <c r="M39" s="78"/>
      <c r="N39" s="79"/>
      <c r="O39" s="35" t="s">
        <v>592</v>
      </c>
    </row>
    <row r="40" spans="1:29" s="1" customFormat="1" ht="43" x14ac:dyDescent="0.4">
      <c r="A40" s="2"/>
      <c r="B40" s="38" t="s">
        <v>469</v>
      </c>
      <c r="C40" s="12">
        <v>2.2000000000000002</v>
      </c>
      <c r="D40" s="55" t="s">
        <v>32</v>
      </c>
      <c r="E40" s="57"/>
      <c r="F40" s="74">
        <v>3</v>
      </c>
      <c r="G40" s="38" t="s">
        <v>11</v>
      </c>
      <c r="H40" s="77">
        <v>15000</v>
      </c>
      <c r="I40" s="76"/>
      <c r="J40" s="77">
        <f t="shared" si="0"/>
        <v>0</v>
      </c>
      <c r="K40" s="78"/>
      <c r="L40" s="78"/>
      <c r="M40" s="78"/>
      <c r="N40" s="79"/>
      <c r="O40" s="35" t="s">
        <v>592</v>
      </c>
    </row>
    <row r="41" spans="1:29" s="106" customFormat="1" ht="23" x14ac:dyDescent="0.5">
      <c r="B41" s="107"/>
      <c r="C41" s="168" t="s">
        <v>526</v>
      </c>
      <c r="D41" s="169"/>
      <c r="E41" s="169"/>
      <c r="F41" s="169"/>
      <c r="G41" s="169"/>
      <c r="H41" s="169"/>
      <c r="I41" s="170"/>
      <c r="J41" s="108">
        <f>SUM(J6:J40)</f>
        <v>0</v>
      </c>
      <c r="K41" s="198"/>
      <c r="L41" s="199"/>
      <c r="M41" s="199"/>
      <c r="N41" s="200"/>
      <c r="O41" s="109"/>
    </row>
    <row r="42" spans="1:29" s="2" customFormat="1" ht="23" x14ac:dyDescent="0.3">
      <c r="B42" s="36"/>
      <c r="C42" s="160" t="s">
        <v>438</v>
      </c>
      <c r="D42" s="160"/>
      <c r="E42" s="160"/>
      <c r="F42" s="160"/>
      <c r="G42" s="160"/>
      <c r="H42" s="160"/>
      <c r="I42" s="160"/>
      <c r="J42" s="36"/>
      <c r="K42" s="36"/>
      <c r="L42" s="36"/>
      <c r="M42" s="36"/>
      <c r="N42" s="71"/>
      <c r="O42" s="35"/>
      <c r="Q42" s="1"/>
      <c r="R42" s="1"/>
      <c r="S42" s="1"/>
      <c r="T42" s="1"/>
      <c r="U42" s="1"/>
      <c r="V42" s="1"/>
      <c r="W42" s="1"/>
      <c r="X42" s="1"/>
      <c r="Y42" s="1"/>
      <c r="Z42" s="1"/>
      <c r="AA42" s="1"/>
      <c r="AB42" s="1"/>
      <c r="AC42" s="1"/>
    </row>
    <row r="43" spans="1:29" s="1" customFormat="1" ht="108" x14ac:dyDescent="0.4">
      <c r="A43" s="2"/>
      <c r="B43" s="41" t="s">
        <v>541</v>
      </c>
      <c r="C43" s="15">
        <v>3.1</v>
      </c>
      <c r="D43" s="52" t="s">
        <v>630</v>
      </c>
      <c r="E43" s="54" t="s">
        <v>634</v>
      </c>
      <c r="F43" s="72"/>
      <c r="G43" s="72"/>
      <c r="H43" s="72"/>
      <c r="I43" s="72"/>
      <c r="J43" s="72"/>
      <c r="K43" s="72"/>
      <c r="L43" s="72"/>
      <c r="M43" s="72"/>
      <c r="N43" s="79"/>
      <c r="O43" s="35"/>
    </row>
    <row r="44" spans="1:29" s="1" customFormat="1" ht="43" x14ac:dyDescent="0.4">
      <c r="A44" s="2"/>
      <c r="B44" s="42" t="s">
        <v>291</v>
      </c>
      <c r="C44" s="17">
        <v>3.2</v>
      </c>
      <c r="D44" s="55" t="s">
        <v>457</v>
      </c>
      <c r="E44" s="57"/>
      <c r="F44" s="74">
        <v>20</v>
      </c>
      <c r="G44" s="38" t="s">
        <v>11</v>
      </c>
      <c r="H44" s="77">
        <v>1300</v>
      </c>
      <c r="I44" s="76"/>
      <c r="J44" s="77">
        <f t="shared" ref="J44:J78" si="2">IF(G44="קומפ'",(I44),(F44*I44))</f>
        <v>0</v>
      </c>
      <c r="K44" s="78"/>
      <c r="L44" s="78"/>
      <c r="M44" s="78"/>
      <c r="N44" s="79"/>
      <c r="O44" s="35" t="s">
        <v>592</v>
      </c>
    </row>
    <row r="45" spans="1:29" s="1" customFormat="1" ht="43" x14ac:dyDescent="0.4">
      <c r="A45" s="2"/>
      <c r="B45" s="42" t="s">
        <v>292</v>
      </c>
      <c r="C45" s="139">
        <v>3.3</v>
      </c>
      <c r="D45" s="55" t="s">
        <v>270</v>
      </c>
      <c r="E45" s="57"/>
      <c r="F45" s="74">
        <v>400</v>
      </c>
      <c r="G45" s="38" t="s">
        <v>11</v>
      </c>
      <c r="H45" s="77">
        <v>1200</v>
      </c>
      <c r="I45" s="76"/>
      <c r="J45" s="77">
        <f t="shared" si="2"/>
        <v>0</v>
      </c>
      <c r="K45" s="78"/>
      <c r="L45" s="78"/>
      <c r="M45" s="78"/>
      <c r="N45" s="79"/>
      <c r="O45" s="35" t="s">
        <v>592</v>
      </c>
    </row>
    <row r="46" spans="1:29" s="1" customFormat="1" ht="43" x14ac:dyDescent="0.4">
      <c r="A46" s="2"/>
      <c r="B46" s="42" t="s">
        <v>293</v>
      </c>
      <c r="C46" s="140"/>
      <c r="D46" s="55" t="s">
        <v>423</v>
      </c>
      <c r="E46" s="57"/>
      <c r="F46" s="74">
        <v>400</v>
      </c>
      <c r="G46" s="38" t="s">
        <v>11</v>
      </c>
      <c r="H46" s="77">
        <v>1200</v>
      </c>
      <c r="I46" s="76"/>
      <c r="J46" s="77">
        <f t="shared" si="2"/>
        <v>0</v>
      </c>
      <c r="K46" s="78"/>
      <c r="L46" s="78"/>
      <c r="M46" s="78"/>
      <c r="N46" s="79"/>
      <c r="O46" s="35" t="s">
        <v>592</v>
      </c>
    </row>
    <row r="47" spans="1:29" s="1" customFormat="1" ht="43" x14ac:dyDescent="0.4">
      <c r="A47" s="2"/>
      <c r="B47" s="42" t="s">
        <v>424</v>
      </c>
      <c r="C47" s="144"/>
      <c r="D47" s="55" t="s">
        <v>425</v>
      </c>
      <c r="E47" s="57"/>
      <c r="F47" s="74">
        <v>200</v>
      </c>
      <c r="G47" s="38" t="s">
        <v>11</v>
      </c>
      <c r="H47" s="77">
        <v>1200</v>
      </c>
      <c r="I47" s="76"/>
      <c r="J47" s="77">
        <f t="shared" si="2"/>
        <v>0</v>
      </c>
      <c r="K47" s="78"/>
      <c r="L47" s="78"/>
      <c r="M47" s="78"/>
      <c r="N47" s="79"/>
      <c r="O47" s="35" t="s">
        <v>592</v>
      </c>
    </row>
    <row r="48" spans="1:29" s="1" customFormat="1" ht="43" x14ac:dyDescent="0.4">
      <c r="A48" s="2"/>
      <c r="B48" s="42" t="s">
        <v>294</v>
      </c>
      <c r="C48" s="161">
        <v>3.4</v>
      </c>
      <c r="D48" s="56" t="s">
        <v>523</v>
      </c>
      <c r="E48" s="57"/>
      <c r="F48" s="74">
        <v>70</v>
      </c>
      <c r="G48" s="38" t="s">
        <v>11</v>
      </c>
      <c r="H48" s="77">
        <v>1800</v>
      </c>
      <c r="I48" s="76"/>
      <c r="J48" s="77">
        <f t="shared" si="2"/>
        <v>0</v>
      </c>
      <c r="K48" s="78"/>
      <c r="L48" s="78"/>
      <c r="M48" s="78"/>
      <c r="N48" s="79"/>
      <c r="O48" s="35" t="s">
        <v>592</v>
      </c>
    </row>
    <row r="49" spans="1:15" s="1" customFormat="1" ht="43" x14ac:dyDescent="0.4">
      <c r="A49" s="2"/>
      <c r="B49" s="42" t="s">
        <v>481</v>
      </c>
      <c r="C49" s="162"/>
      <c r="D49" s="56" t="s">
        <v>482</v>
      </c>
      <c r="E49" s="57"/>
      <c r="F49" s="74">
        <v>70</v>
      </c>
      <c r="G49" s="38" t="s">
        <v>11</v>
      </c>
      <c r="H49" s="77">
        <v>1800</v>
      </c>
      <c r="I49" s="76"/>
      <c r="J49" s="77">
        <f t="shared" si="2"/>
        <v>0</v>
      </c>
      <c r="K49" s="78"/>
      <c r="L49" s="78"/>
      <c r="M49" s="78"/>
      <c r="N49" s="79"/>
      <c r="O49" s="35" t="s">
        <v>592</v>
      </c>
    </row>
    <row r="50" spans="1:15" s="1" customFormat="1" ht="43" x14ac:dyDescent="0.4">
      <c r="A50" s="2"/>
      <c r="B50" s="42" t="s">
        <v>295</v>
      </c>
      <c r="C50" s="14">
        <v>3.5</v>
      </c>
      <c r="D50" s="54" t="s">
        <v>458</v>
      </c>
      <c r="E50" s="57"/>
      <c r="F50" s="74">
        <v>15</v>
      </c>
      <c r="G50" s="38" t="s">
        <v>11</v>
      </c>
      <c r="H50" s="77">
        <v>5000</v>
      </c>
      <c r="I50" s="76"/>
      <c r="J50" s="77">
        <f t="shared" si="2"/>
        <v>0</v>
      </c>
      <c r="K50" s="78"/>
      <c r="L50" s="78"/>
      <c r="M50" s="78"/>
      <c r="N50" s="79"/>
      <c r="O50" s="35" t="s">
        <v>592</v>
      </c>
    </row>
    <row r="51" spans="1:15" s="1" customFormat="1" ht="43" x14ac:dyDescent="0.4">
      <c r="A51" s="2"/>
      <c r="B51" s="42" t="s">
        <v>296</v>
      </c>
      <c r="C51" s="14">
        <v>3.6</v>
      </c>
      <c r="D51" s="54" t="s">
        <v>483</v>
      </c>
      <c r="E51" s="57"/>
      <c r="F51" s="74">
        <v>5</v>
      </c>
      <c r="G51" s="38" t="s">
        <v>11</v>
      </c>
      <c r="H51" s="77">
        <v>8000</v>
      </c>
      <c r="I51" s="76"/>
      <c r="J51" s="77">
        <f t="shared" si="2"/>
        <v>0</v>
      </c>
      <c r="K51" s="78"/>
      <c r="L51" s="78"/>
      <c r="M51" s="78"/>
      <c r="N51" s="79"/>
      <c r="O51" s="35" t="s">
        <v>592</v>
      </c>
    </row>
    <row r="52" spans="1:15" s="1" customFormat="1" ht="43" x14ac:dyDescent="0.4">
      <c r="A52" s="2"/>
      <c r="B52" s="42" t="s">
        <v>297</v>
      </c>
      <c r="C52" s="139">
        <v>3.7</v>
      </c>
      <c r="D52" s="57" t="s">
        <v>461</v>
      </c>
      <c r="E52" s="57"/>
      <c r="F52" s="74">
        <v>8</v>
      </c>
      <c r="G52" s="38" t="s">
        <v>11</v>
      </c>
      <c r="H52" s="77">
        <v>2500</v>
      </c>
      <c r="I52" s="76"/>
      <c r="J52" s="77">
        <f t="shared" si="2"/>
        <v>0</v>
      </c>
      <c r="K52" s="78"/>
      <c r="L52" s="78"/>
      <c r="M52" s="78"/>
      <c r="N52" s="79"/>
      <c r="O52" s="35" t="s">
        <v>592</v>
      </c>
    </row>
    <row r="53" spans="1:15" s="1" customFormat="1" ht="43" x14ac:dyDescent="0.4">
      <c r="A53" s="2"/>
      <c r="B53" s="42" t="s">
        <v>459</v>
      </c>
      <c r="C53" s="144"/>
      <c r="D53" s="57" t="s">
        <v>462</v>
      </c>
      <c r="E53" s="57"/>
      <c r="F53" s="74">
        <v>3</v>
      </c>
      <c r="G53" s="38" t="s">
        <v>11</v>
      </c>
      <c r="H53" s="77">
        <v>6000</v>
      </c>
      <c r="I53" s="76"/>
      <c r="J53" s="77">
        <f t="shared" si="2"/>
        <v>0</v>
      </c>
      <c r="K53" s="78"/>
      <c r="L53" s="78"/>
      <c r="M53" s="78"/>
      <c r="N53" s="79"/>
      <c r="O53" s="35" t="s">
        <v>592</v>
      </c>
    </row>
    <row r="54" spans="1:15" s="1" customFormat="1" ht="43" x14ac:dyDescent="0.4">
      <c r="A54" s="2"/>
      <c r="B54" s="42" t="s">
        <v>298</v>
      </c>
      <c r="C54" s="18">
        <v>3.8</v>
      </c>
      <c r="D54" s="57" t="s">
        <v>480</v>
      </c>
      <c r="E54" s="57"/>
      <c r="F54" s="74">
        <v>5</v>
      </c>
      <c r="G54" s="38" t="s">
        <v>11</v>
      </c>
      <c r="H54" s="77">
        <v>2500</v>
      </c>
      <c r="I54" s="76"/>
      <c r="J54" s="77">
        <f t="shared" si="2"/>
        <v>0</v>
      </c>
      <c r="K54" s="78"/>
      <c r="L54" s="78"/>
      <c r="M54" s="78"/>
      <c r="N54" s="79"/>
      <c r="O54" s="35" t="s">
        <v>592</v>
      </c>
    </row>
    <row r="55" spans="1:15" s="1" customFormat="1" ht="43" x14ac:dyDescent="0.4">
      <c r="A55" s="2"/>
      <c r="B55" s="42" t="s">
        <v>299</v>
      </c>
      <c r="C55" s="14">
        <v>3.9</v>
      </c>
      <c r="D55" s="55" t="s">
        <v>133</v>
      </c>
      <c r="E55" s="57"/>
      <c r="F55" s="74">
        <v>10</v>
      </c>
      <c r="G55" s="38" t="s">
        <v>11</v>
      </c>
      <c r="H55" s="77">
        <v>3200</v>
      </c>
      <c r="I55" s="76"/>
      <c r="J55" s="77">
        <f t="shared" si="2"/>
        <v>0</v>
      </c>
      <c r="K55" s="78"/>
      <c r="L55" s="78"/>
      <c r="M55" s="78"/>
      <c r="N55" s="79"/>
      <c r="O55" s="35" t="s">
        <v>592</v>
      </c>
    </row>
    <row r="56" spans="1:15" s="1" customFormat="1" ht="43" x14ac:dyDescent="0.4">
      <c r="A56" s="2"/>
      <c r="B56" s="42" t="s">
        <v>300</v>
      </c>
      <c r="C56" s="12">
        <v>3.1</v>
      </c>
      <c r="D56" s="55" t="s">
        <v>136</v>
      </c>
      <c r="E56" s="57"/>
      <c r="F56" s="74">
        <v>20</v>
      </c>
      <c r="G56" s="38" t="s">
        <v>11</v>
      </c>
      <c r="H56" s="77">
        <v>2500</v>
      </c>
      <c r="I56" s="76"/>
      <c r="J56" s="77">
        <f t="shared" si="2"/>
        <v>0</v>
      </c>
      <c r="K56" s="78"/>
      <c r="L56" s="78"/>
      <c r="M56" s="78"/>
      <c r="N56" s="79"/>
      <c r="O56" s="35" t="s">
        <v>592</v>
      </c>
    </row>
    <row r="57" spans="1:15" s="1" customFormat="1" ht="43" x14ac:dyDescent="0.4">
      <c r="A57" s="2"/>
      <c r="B57" s="42" t="s">
        <v>301</v>
      </c>
      <c r="C57" s="14">
        <v>3.11</v>
      </c>
      <c r="D57" s="55" t="s">
        <v>36</v>
      </c>
      <c r="E57" s="57"/>
      <c r="F57" s="74">
        <v>5</v>
      </c>
      <c r="G57" s="38" t="s">
        <v>11</v>
      </c>
      <c r="H57" s="77">
        <v>3500</v>
      </c>
      <c r="I57" s="76"/>
      <c r="J57" s="77">
        <f t="shared" si="2"/>
        <v>0</v>
      </c>
      <c r="K57" s="78"/>
      <c r="L57" s="78"/>
      <c r="M57" s="78"/>
      <c r="N57" s="79"/>
      <c r="O57" s="35" t="s">
        <v>592</v>
      </c>
    </row>
    <row r="58" spans="1:15" s="1" customFormat="1" ht="43" x14ac:dyDescent="0.4">
      <c r="A58" s="2"/>
      <c r="B58" s="42" t="s">
        <v>302</v>
      </c>
      <c r="C58" s="14">
        <v>3.12</v>
      </c>
      <c r="D58" s="58" t="s">
        <v>37</v>
      </c>
      <c r="E58" s="57"/>
      <c r="F58" s="74">
        <v>10</v>
      </c>
      <c r="G58" s="38" t="s">
        <v>11</v>
      </c>
      <c r="H58" s="77">
        <v>10000</v>
      </c>
      <c r="I58" s="76"/>
      <c r="J58" s="77">
        <f t="shared" si="2"/>
        <v>0</v>
      </c>
      <c r="K58" s="78"/>
      <c r="L58" s="78"/>
      <c r="M58" s="78"/>
      <c r="N58" s="79"/>
      <c r="O58" s="35" t="s">
        <v>592</v>
      </c>
    </row>
    <row r="59" spans="1:15" s="1" customFormat="1" ht="43" x14ac:dyDescent="0.4">
      <c r="A59" s="2"/>
      <c r="B59" s="42" t="s">
        <v>303</v>
      </c>
      <c r="C59" s="14">
        <v>3.13</v>
      </c>
      <c r="D59" s="54" t="s">
        <v>436</v>
      </c>
      <c r="E59" s="57"/>
      <c r="F59" s="74">
        <v>5</v>
      </c>
      <c r="G59" s="38" t="s">
        <v>11</v>
      </c>
      <c r="H59" s="77">
        <v>15000</v>
      </c>
      <c r="I59" s="76"/>
      <c r="J59" s="77">
        <f t="shared" si="2"/>
        <v>0</v>
      </c>
      <c r="K59" s="78"/>
      <c r="L59" s="78"/>
      <c r="M59" s="78"/>
      <c r="N59" s="79"/>
      <c r="O59" s="35" t="s">
        <v>592</v>
      </c>
    </row>
    <row r="60" spans="1:15" s="1" customFormat="1" ht="43" x14ac:dyDescent="0.4">
      <c r="A60" s="2"/>
      <c r="B60" s="42" t="s">
        <v>304</v>
      </c>
      <c r="C60" s="14">
        <v>3.14</v>
      </c>
      <c r="D60" s="54" t="s">
        <v>456</v>
      </c>
      <c r="E60" s="57"/>
      <c r="F60" s="74">
        <v>5</v>
      </c>
      <c r="G60" s="38" t="s">
        <v>11</v>
      </c>
      <c r="H60" s="77">
        <v>20000</v>
      </c>
      <c r="I60" s="76"/>
      <c r="J60" s="77">
        <f t="shared" si="2"/>
        <v>0</v>
      </c>
      <c r="K60" s="78"/>
      <c r="L60" s="78"/>
      <c r="M60" s="78"/>
      <c r="N60" s="79"/>
      <c r="O60" s="35" t="s">
        <v>592</v>
      </c>
    </row>
    <row r="61" spans="1:15" s="1" customFormat="1" ht="43" x14ac:dyDescent="0.4">
      <c r="A61" s="2"/>
      <c r="B61" s="42" t="s">
        <v>305</v>
      </c>
      <c r="C61" s="14">
        <v>3.15</v>
      </c>
      <c r="D61" s="55" t="s">
        <v>427</v>
      </c>
      <c r="E61" s="57"/>
      <c r="F61" s="74">
        <v>15</v>
      </c>
      <c r="G61" s="38" t="s">
        <v>11</v>
      </c>
      <c r="H61" s="77">
        <v>650</v>
      </c>
      <c r="I61" s="76"/>
      <c r="J61" s="77">
        <f t="shared" si="2"/>
        <v>0</v>
      </c>
      <c r="K61" s="78"/>
      <c r="L61" s="78"/>
      <c r="M61" s="78"/>
      <c r="N61" s="79"/>
      <c r="O61" s="35" t="s">
        <v>592</v>
      </c>
    </row>
    <row r="62" spans="1:15" s="1" customFormat="1" ht="43" x14ac:dyDescent="0.4">
      <c r="A62" s="2"/>
      <c r="B62" s="42" t="s">
        <v>306</v>
      </c>
      <c r="C62" s="130">
        <v>3.16</v>
      </c>
      <c r="D62" s="55" t="s">
        <v>426</v>
      </c>
      <c r="E62" s="153"/>
      <c r="F62" s="74">
        <v>5</v>
      </c>
      <c r="G62" s="38" t="s">
        <v>11</v>
      </c>
      <c r="H62" s="77">
        <v>350</v>
      </c>
      <c r="I62" s="76"/>
      <c r="J62" s="77">
        <f t="shared" si="2"/>
        <v>0</v>
      </c>
      <c r="K62" s="78"/>
      <c r="L62" s="78"/>
      <c r="M62" s="78"/>
      <c r="N62" s="79"/>
      <c r="O62" s="35" t="s">
        <v>592</v>
      </c>
    </row>
    <row r="63" spans="1:15" s="1" customFormat="1" ht="43" x14ac:dyDescent="0.4">
      <c r="A63" s="2"/>
      <c r="B63" s="42" t="s">
        <v>429</v>
      </c>
      <c r="C63" s="158"/>
      <c r="D63" s="55" t="s">
        <v>428</v>
      </c>
      <c r="E63" s="154"/>
      <c r="F63" s="74">
        <v>10</v>
      </c>
      <c r="G63" s="38" t="s">
        <v>11</v>
      </c>
      <c r="H63" s="77">
        <v>450</v>
      </c>
      <c r="I63" s="76"/>
      <c r="J63" s="77">
        <f t="shared" si="2"/>
        <v>0</v>
      </c>
      <c r="K63" s="78"/>
      <c r="L63" s="78"/>
      <c r="M63" s="78"/>
      <c r="N63" s="79"/>
      <c r="O63" s="35" t="s">
        <v>592</v>
      </c>
    </row>
    <row r="64" spans="1:15" s="1" customFormat="1" ht="43" x14ac:dyDescent="0.4">
      <c r="A64" s="2"/>
      <c r="B64" s="42" t="s">
        <v>307</v>
      </c>
      <c r="C64" s="14">
        <v>3.17</v>
      </c>
      <c r="D64" s="59" t="s">
        <v>555</v>
      </c>
      <c r="E64" s="61" t="s">
        <v>38</v>
      </c>
      <c r="F64" s="74">
        <v>5</v>
      </c>
      <c r="G64" s="38" t="s">
        <v>34</v>
      </c>
      <c r="H64" s="77">
        <v>750</v>
      </c>
      <c r="I64" s="76"/>
      <c r="J64" s="77">
        <f t="shared" si="2"/>
        <v>0</v>
      </c>
      <c r="K64" s="78"/>
      <c r="L64" s="78"/>
      <c r="M64" s="78"/>
      <c r="N64" s="79"/>
      <c r="O64" s="35" t="s">
        <v>592</v>
      </c>
    </row>
    <row r="65" spans="1:29" s="1" customFormat="1" ht="43" x14ac:dyDescent="0.4">
      <c r="A65" s="2"/>
      <c r="B65" s="42" t="s">
        <v>308</v>
      </c>
      <c r="C65" s="14">
        <v>3.18</v>
      </c>
      <c r="D65" s="59" t="s">
        <v>272</v>
      </c>
      <c r="E65" s="61"/>
      <c r="F65" s="74">
        <v>10</v>
      </c>
      <c r="G65" s="38" t="s">
        <v>11</v>
      </c>
      <c r="H65" s="77">
        <v>400</v>
      </c>
      <c r="I65" s="76"/>
      <c r="J65" s="77">
        <f t="shared" si="2"/>
        <v>0</v>
      </c>
      <c r="K65" s="78"/>
      <c r="L65" s="78"/>
      <c r="M65" s="78"/>
      <c r="N65" s="79"/>
      <c r="O65" s="35" t="s">
        <v>592</v>
      </c>
    </row>
    <row r="66" spans="1:29" s="1" customFormat="1" ht="43" x14ac:dyDescent="0.4">
      <c r="A66" s="2"/>
      <c r="B66" s="42" t="s">
        <v>309</v>
      </c>
      <c r="C66" s="14">
        <v>3.19</v>
      </c>
      <c r="D66" s="55" t="s">
        <v>39</v>
      </c>
      <c r="E66" s="57" t="s">
        <v>40</v>
      </c>
      <c r="F66" s="74">
        <v>10</v>
      </c>
      <c r="G66" s="38" t="s">
        <v>11</v>
      </c>
      <c r="H66" s="77">
        <v>250</v>
      </c>
      <c r="I66" s="76"/>
      <c r="J66" s="77">
        <f t="shared" si="2"/>
        <v>0</v>
      </c>
      <c r="K66" s="78"/>
      <c r="L66" s="78"/>
      <c r="M66" s="78"/>
      <c r="N66" s="79"/>
      <c r="O66" s="35" t="s">
        <v>592</v>
      </c>
    </row>
    <row r="67" spans="1:29" s="1" customFormat="1" ht="43" x14ac:dyDescent="0.4">
      <c r="A67" s="2"/>
      <c r="B67" s="42" t="s">
        <v>310</v>
      </c>
      <c r="C67" s="12">
        <v>3.2</v>
      </c>
      <c r="D67" s="55" t="s">
        <v>485</v>
      </c>
      <c r="E67" s="141" t="s">
        <v>289</v>
      </c>
      <c r="F67" s="74">
        <v>200</v>
      </c>
      <c r="G67" s="38" t="s">
        <v>11</v>
      </c>
      <c r="H67" s="77">
        <v>900</v>
      </c>
      <c r="I67" s="76"/>
      <c r="J67" s="77">
        <f t="shared" si="2"/>
        <v>0</v>
      </c>
      <c r="K67" s="78"/>
      <c r="L67" s="78"/>
      <c r="M67" s="78"/>
      <c r="N67" s="79"/>
      <c r="O67" s="35" t="s">
        <v>592</v>
      </c>
    </row>
    <row r="68" spans="1:29" s="1" customFormat="1" ht="43" x14ac:dyDescent="0.4">
      <c r="A68" s="2"/>
      <c r="B68" s="42" t="s">
        <v>311</v>
      </c>
      <c r="C68" s="192">
        <v>3.21</v>
      </c>
      <c r="D68" s="55" t="s">
        <v>484</v>
      </c>
      <c r="E68" s="145"/>
      <c r="F68" s="74">
        <v>20</v>
      </c>
      <c r="G68" s="38" t="s">
        <v>11</v>
      </c>
      <c r="H68" s="77">
        <v>1100</v>
      </c>
      <c r="I68" s="76"/>
      <c r="J68" s="77">
        <f t="shared" si="2"/>
        <v>0</v>
      </c>
      <c r="K68" s="78"/>
      <c r="L68" s="78"/>
      <c r="M68" s="78"/>
      <c r="N68" s="79"/>
      <c r="O68" s="35" t="s">
        <v>592</v>
      </c>
    </row>
    <row r="69" spans="1:29" s="1" customFormat="1" ht="43" x14ac:dyDescent="0.4">
      <c r="A69" s="2"/>
      <c r="B69" s="42" t="s">
        <v>312</v>
      </c>
      <c r="C69" s="193"/>
      <c r="D69" s="55" t="s">
        <v>41</v>
      </c>
      <c r="E69" s="145"/>
      <c r="F69" s="74">
        <v>15</v>
      </c>
      <c r="G69" s="38" t="s">
        <v>11</v>
      </c>
      <c r="H69" s="77">
        <v>1600</v>
      </c>
      <c r="I69" s="76"/>
      <c r="J69" s="77">
        <f t="shared" si="2"/>
        <v>0</v>
      </c>
      <c r="K69" s="78"/>
      <c r="L69" s="78"/>
      <c r="M69" s="78"/>
      <c r="N69" s="79"/>
      <c r="O69" s="35" t="s">
        <v>592</v>
      </c>
    </row>
    <row r="70" spans="1:29" s="1" customFormat="1" ht="43" x14ac:dyDescent="0.4">
      <c r="A70" s="2"/>
      <c r="B70" s="42" t="s">
        <v>430</v>
      </c>
      <c r="C70" s="194"/>
      <c r="D70" s="55" t="s">
        <v>42</v>
      </c>
      <c r="E70" s="142"/>
      <c r="F70" s="74">
        <v>10</v>
      </c>
      <c r="G70" s="38" t="s">
        <v>11</v>
      </c>
      <c r="H70" s="77">
        <v>4000</v>
      </c>
      <c r="I70" s="76"/>
      <c r="J70" s="77">
        <f t="shared" si="2"/>
        <v>0</v>
      </c>
      <c r="K70" s="78"/>
      <c r="L70" s="78"/>
      <c r="M70" s="78"/>
      <c r="N70" s="79"/>
      <c r="O70" s="35" t="s">
        <v>592</v>
      </c>
    </row>
    <row r="71" spans="1:29" s="1" customFormat="1" ht="43" x14ac:dyDescent="0.4">
      <c r="A71" s="2"/>
      <c r="B71" s="42" t="s">
        <v>313</v>
      </c>
      <c r="C71" s="139">
        <v>3.22</v>
      </c>
      <c r="D71" s="54" t="s">
        <v>558</v>
      </c>
      <c r="E71" s="146" t="s">
        <v>43</v>
      </c>
      <c r="F71" s="74">
        <v>10</v>
      </c>
      <c r="G71" s="38" t="s">
        <v>11</v>
      </c>
      <c r="H71" s="77">
        <v>250</v>
      </c>
      <c r="I71" s="76"/>
      <c r="J71" s="77">
        <f t="shared" si="2"/>
        <v>0</v>
      </c>
      <c r="K71" s="78"/>
      <c r="L71" s="78"/>
      <c r="M71" s="78"/>
      <c r="N71" s="79"/>
      <c r="O71" s="35" t="s">
        <v>592</v>
      </c>
    </row>
    <row r="72" spans="1:29" s="1" customFormat="1" ht="43" x14ac:dyDescent="0.4">
      <c r="A72" s="2"/>
      <c r="B72" s="42" t="s">
        <v>314</v>
      </c>
      <c r="C72" s="140"/>
      <c r="D72" s="54" t="s">
        <v>559</v>
      </c>
      <c r="E72" s="147"/>
      <c r="F72" s="74">
        <v>5</v>
      </c>
      <c r="G72" s="38" t="s">
        <v>11</v>
      </c>
      <c r="H72" s="77">
        <v>350</v>
      </c>
      <c r="I72" s="76"/>
      <c r="J72" s="77">
        <f t="shared" si="2"/>
        <v>0</v>
      </c>
      <c r="K72" s="78"/>
      <c r="L72" s="78"/>
      <c r="M72" s="78"/>
      <c r="N72" s="79"/>
      <c r="O72" s="35" t="s">
        <v>592</v>
      </c>
    </row>
    <row r="73" spans="1:29" s="1" customFormat="1" ht="43" x14ac:dyDescent="0.4">
      <c r="A73" s="2"/>
      <c r="B73" s="42" t="s">
        <v>431</v>
      </c>
      <c r="C73" s="140"/>
      <c r="D73" s="54" t="s">
        <v>44</v>
      </c>
      <c r="E73" s="147"/>
      <c r="F73" s="74">
        <v>5</v>
      </c>
      <c r="G73" s="38" t="s">
        <v>11</v>
      </c>
      <c r="H73" s="77">
        <v>400</v>
      </c>
      <c r="I73" s="76"/>
      <c r="J73" s="77">
        <f t="shared" si="2"/>
        <v>0</v>
      </c>
      <c r="K73" s="78"/>
      <c r="L73" s="78"/>
      <c r="M73" s="78"/>
      <c r="N73" s="79"/>
      <c r="O73" s="35" t="s">
        <v>592</v>
      </c>
    </row>
    <row r="74" spans="1:29" s="1" customFormat="1" ht="43" x14ac:dyDescent="0.4">
      <c r="A74" s="2"/>
      <c r="B74" s="42" t="s">
        <v>315</v>
      </c>
      <c r="C74" s="29">
        <v>3.23</v>
      </c>
      <c r="D74" s="54" t="s">
        <v>45</v>
      </c>
      <c r="E74" s="146" t="s">
        <v>46</v>
      </c>
      <c r="F74" s="74">
        <v>70</v>
      </c>
      <c r="G74" s="38" t="s">
        <v>11</v>
      </c>
      <c r="H74" s="77">
        <v>300</v>
      </c>
      <c r="I74" s="76"/>
      <c r="J74" s="77">
        <f t="shared" si="2"/>
        <v>0</v>
      </c>
      <c r="K74" s="72"/>
      <c r="L74" s="72"/>
      <c r="M74" s="72"/>
      <c r="N74" s="79"/>
      <c r="O74" s="35" t="s">
        <v>592</v>
      </c>
    </row>
    <row r="75" spans="1:29" s="1" customFormat="1" ht="43" x14ac:dyDescent="0.4">
      <c r="A75" s="2"/>
      <c r="B75" s="42" t="s">
        <v>316</v>
      </c>
      <c r="C75" s="29">
        <v>3.24</v>
      </c>
      <c r="D75" s="54" t="s">
        <v>47</v>
      </c>
      <c r="E75" s="148"/>
      <c r="F75" s="74">
        <v>30</v>
      </c>
      <c r="G75" s="38" t="s">
        <v>11</v>
      </c>
      <c r="H75" s="77">
        <v>400</v>
      </c>
      <c r="I75" s="76"/>
      <c r="J75" s="77">
        <f t="shared" si="2"/>
        <v>0</v>
      </c>
      <c r="K75" s="72"/>
      <c r="L75" s="72"/>
      <c r="M75" s="72"/>
      <c r="N75" s="79"/>
      <c r="O75" s="35" t="s">
        <v>592</v>
      </c>
    </row>
    <row r="76" spans="1:29" s="1" customFormat="1" ht="43" x14ac:dyDescent="0.4">
      <c r="A76" s="2"/>
      <c r="B76" s="42" t="s">
        <v>432</v>
      </c>
      <c r="C76" s="130">
        <v>3.25</v>
      </c>
      <c r="D76" s="54" t="s">
        <v>48</v>
      </c>
      <c r="E76" s="146" t="s">
        <v>49</v>
      </c>
      <c r="F76" s="74">
        <v>10</v>
      </c>
      <c r="G76" s="38" t="s">
        <v>11</v>
      </c>
      <c r="H76" s="77">
        <v>2500</v>
      </c>
      <c r="I76" s="76"/>
      <c r="J76" s="77">
        <f t="shared" si="2"/>
        <v>0</v>
      </c>
      <c r="K76" s="78"/>
      <c r="L76" s="78"/>
      <c r="M76" s="78"/>
      <c r="N76" s="79"/>
      <c r="O76" s="35" t="s">
        <v>592</v>
      </c>
    </row>
    <row r="77" spans="1:29" s="1" customFormat="1" ht="43" x14ac:dyDescent="0.4">
      <c r="A77" s="2"/>
      <c r="B77" s="42" t="s">
        <v>433</v>
      </c>
      <c r="C77" s="158"/>
      <c r="D77" s="54" t="s">
        <v>50</v>
      </c>
      <c r="E77" s="148"/>
      <c r="F77" s="74">
        <v>5</v>
      </c>
      <c r="G77" s="38" t="s">
        <v>11</v>
      </c>
      <c r="H77" s="77">
        <v>3500</v>
      </c>
      <c r="I77" s="76"/>
      <c r="J77" s="77">
        <f t="shared" si="2"/>
        <v>0</v>
      </c>
      <c r="K77" s="78"/>
      <c r="L77" s="78"/>
      <c r="M77" s="78"/>
      <c r="N77" s="82"/>
      <c r="O77" s="35" t="s">
        <v>592</v>
      </c>
    </row>
    <row r="78" spans="1:29" s="2" customFormat="1" ht="43" x14ac:dyDescent="0.4">
      <c r="B78" s="42" t="s">
        <v>434</v>
      </c>
      <c r="C78" s="10">
        <v>3.26</v>
      </c>
      <c r="D78" s="54" t="s">
        <v>290</v>
      </c>
      <c r="E78" s="52" t="s">
        <v>49</v>
      </c>
      <c r="F78" s="74">
        <v>20</v>
      </c>
      <c r="G78" s="38" t="s">
        <v>11</v>
      </c>
      <c r="H78" s="77">
        <v>1200</v>
      </c>
      <c r="I78" s="76"/>
      <c r="J78" s="77">
        <f t="shared" si="2"/>
        <v>0</v>
      </c>
      <c r="K78" s="78"/>
      <c r="L78" s="78"/>
      <c r="M78" s="78"/>
      <c r="N78" s="80"/>
      <c r="O78" s="35" t="s">
        <v>592</v>
      </c>
    </row>
    <row r="79" spans="1:29" s="2" customFormat="1" ht="23" x14ac:dyDescent="0.4">
      <c r="B79" s="40"/>
      <c r="C79" s="168" t="s">
        <v>527</v>
      </c>
      <c r="D79" s="169"/>
      <c r="E79" s="169"/>
      <c r="F79" s="169"/>
      <c r="G79" s="169"/>
      <c r="H79" s="169"/>
      <c r="I79" s="170"/>
      <c r="J79" s="81">
        <f>SUM(J44:J78)</f>
        <v>0</v>
      </c>
      <c r="K79" s="83"/>
      <c r="L79" s="83"/>
      <c r="M79" s="84"/>
      <c r="N79" s="85"/>
      <c r="O79" s="35"/>
    </row>
    <row r="80" spans="1:29" s="2" customFormat="1" ht="23" x14ac:dyDescent="0.3">
      <c r="B80" s="36"/>
      <c r="C80" s="178" t="s">
        <v>439</v>
      </c>
      <c r="D80" s="178"/>
      <c r="E80" s="178"/>
      <c r="F80" s="178"/>
      <c r="G80" s="178"/>
      <c r="H80" s="178"/>
      <c r="I80" s="178"/>
      <c r="J80" s="36"/>
      <c r="K80" s="36"/>
      <c r="L80" s="36"/>
      <c r="M80" s="36"/>
      <c r="N80" s="71"/>
      <c r="O80" s="35"/>
      <c r="Q80" s="1"/>
      <c r="R80" s="1"/>
      <c r="S80" s="1"/>
      <c r="T80" s="1"/>
      <c r="U80" s="1"/>
      <c r="V80" s="1"/>
      <c r="W80" s="1"/>
      <c r="X80" s="1"/>
      <c r="Y80" s="1"/>
      <c r="Z80" s="1"/>
      <c r="AA80" s="1"/>
      <c r="AB80" s="1"/>
      <c r="AC80" s="1"/>
    </row>
    <row r="81" spans="1:29" s="1" customFormat="1" ht="43" x14ac:dyDescent="0.4">
      <c r="A81" s="2"/>
      <c r="B81" s="38" t="s">
        <v>158</v>
      </c>
      <c r="C81" s="130">
        <v>4.0999999999999996</v>
      </c>
      <c r="D81" s="54" t="s">
        <v>546</v>
      </c>
      <c r="E81" s="67" t="s">
        <v>550</v>
      </c>
      <c r="F81" s="74">
        <v>1</v>
      </c>
      <c r="G81" s="38" t="s">
        <v>11</v>
      </c>
      <c r="H81" s="77">
        <v>8000</v>
      </c>
      <c r="I81" s="76"/>
      <c r="J81" s="77">
        <f t="shared" ref="J81:J88" si="3">IF(G81="קומפ'",(I81),(F81*I81))</f>
        <v>0</v>
      </c>
      <c r="K81" s="78"/>
      <c r="L81" s="78"/>
      <c r="M81" s="78"/>
      <c r="N81" s="80"/>
      <c r="O81" s="35" t="s">
        <v>592</v>
      </c>
    </row>
    <row r="82" spans="1:29" s="1" customFormat="1" ht="43" x14ac:dyDescent="0.4">
      <c r="A82" s="2"/>
      <c r="B82" s="38" t="s">
        <v>159</v>
      </c>
      <c r="C82" s="131"/>
      <c r="D82" s="54" t="s">
        <v>553</v>
      </c>
      <c r="E82" s="136" t="s">
        <v>554</v>
      </c>
      <c r="F82" s="74">
        <v>15</v>
      </c>
      <c r="G82" s="38" t="s">
        <v>11</v>
      </c>
      <c r="H82" s="77">
        <v>10000</v>
      </c>
      <c r="I82" s="76"/>
      <c r="J82" s="77">
        <f t="shared" si="3"/>
        <v>0</v>
      </c>
      <c r="K82" s="78"/>
      <c r="L82" s="78"/>
      <c r="M82" s="78"/>
      <c r="N82" s="80"/>
      <c r="O82" s="35" t="s">
        <v>592</v>
      </c>
    </row>
    <row r="83" spans="1:29" s="1" customFormat="1" ht="43" x14ac:dyDescent="0.4">
      <c r="A83" s="2"/>
      <c r="B83" s="38" t="s">
        <v>160</v>
      </c>
      <c r="C83" s="131"/>
      <c r="D83" s="54" t="s">
        <v>551</v>
      </c>
      <c r="E83" s="137"/>
      <c r="F83" s="74">
        <v>11</v>
      </c>
      <c r="G83" s="38" t="s">
        <v>11</v>
      </c>
      <c r="H83" s="77">
        <v>50</v>
      </c>
      <c r="I83" s="76"/>
      <c r="J83" s="77">
        <f t="shared" si="3"/>
        <v>0</v>
      </c>
      <c r="K83" s="78"/>
      <c r="L83" s="78"/>
      <c r="M83" s="78"/>
      <c r="N83" s="80"/>
      <c r="O83" s="35" t="s">
        <v>592</v>
      </c>
    </row>
    <row r="84" spans="1:29" s="1" customFormat="1" ht="43" x14ac:dyDescent="0.4">
      <c r="A84" s="2"/>
      <c r="B84" s="38" t="s">
        <v>421</v>
      </c>
      <c r="C84" s="131"/>
      <c r="D84" s="54" t="s">
        <v>593</v>
      </c>
      <c r="E84" s="137"/>
      <c r="F84" s="74">
        <v>400</v>
      </c>
      <c r="G84" s="38" t="s">
        <v>11</v>
      </c>
      <c r="H84" s="77">
        <v>290</v>
      </c>
      <c r="I84" s="76"/>
      <c r="J84" s="77">
        <f t="shared" si="3"/>
        <v>0</v>
      </c>
      <c r="K84" s="78"/>
      <c r="L84" s="78"/>
      <c r="M84" s="78"/>
      <c r="N84" s="80"/>
      <c r="O84" s="35" t="s">
        <v>592</v>
      </c>
    </row>
    <row r="85" spans="1:29" s="1" customFormat="1" ht="43" x14ac:dyDescent="0.4">
      <c r="A85" s="2"/>
      <c r="B85" s="38" t="s">
        <v>588</v>
      </c>
      <c r="C85" s="131"/>
      <c r="D85" s="54" t="s">
        <v>552</v>
      </c>
      <c r="E85" s="137"/>
      <c r="F85" s="74">
        <v>4</v>
      </c>
      <c r="G85" s="38" t="s">
        <v>11</v>
      </c>
      <c r="H85" s="77">
        <v>1300</v>
      </c>
      <c r="I85" s="76"/>
      <c r="J85" s="77">
        <f t="shared" si="3"/>
        <v>0</v>
      </c>
      <c r="K85" s="78"/>
      <c r="L85" s="78"/>
      <c r="M85" s="78"/>
      <c r="N85" s="80"/>
      <c r="O85" s="35" t="s">
        <v>592</v>
      </c>
    </row>
    <row r="86" spans="1:29" s="1" customFormat="1" ht="43" x14ac:dyDescent="0.4">
      <c r="A86" s="2"/>
      <c r="B86" s="38" t="s">
        <v>547</v>
      </c>
      <c r="C86" s="131"/>
      <c r="D86" s="54" t="s">
        <v>594</v>
      </c>
      <c r="E86" s="137"/>
      <c r="F86" s="74">
        <v>200</v>
      </c>
      <c r="G86" s="38" t="s">
        <v>11</v>
      </c>
      <c r="H86" s="77">
        <v>600</v>
      </c>
      <c r="I86" s="76"/>
      <c r="J86" s="77">
        <f t="shared" si="3"/>
        <v>0</v>
      </c>
      <c r="K86" s="78"/>
      <c r="L86" s="78"/>
      <c r="M86" s="78"/>
      <c r="N86" s="80"/>
      <c r="O86" s="35" t="s">
        <v>592</v>
      </c>
    </row>
    <row r="87" spans="1:29" s="1" customFormat="1" ht="43" x14ac:dyDescent="0.4">
      <c r="A87" s="2"/>
      <c r="B87" s="38" t="s">
        <v>548</v>
      </c>
      <c r="C87" s="131"/>
      <c r="D87" s="54" t="s">
        <v>595</v>
      </c>
      <c r="E87" s="137"/>
      <c r="F87" s="74">
        <v>100</v>
      </c>
      <c r="G87" s="38" t="s">
        <v>11</v>
      </c>
      <c r="H87" s="77">
        <v>190</v>
      </c>
      <c r="I87" s="76"/>
      <c r="J87" s="77">
        <f t="shared" si="3"/>
        <v>0</v>
      </c>
      <c r="K87" s="78"/>
      <c r="L87" s="78"/>
      <c r="M87" s="78"/>
      <c r="N87" s="80"/>
      <c r="O87" s="35" t="s">
        <v>592</v>
      </c>
    </row>
    <row r="88" spans="1:29" s="1" customFormat="1" ht="43" x14ac:dyDescent="0.4">
      <c r="A88" s="2"/>
      <c r="B88" s="38" t="s">
        <v>549</v>
      </c>
      <c r="C88" s="135"/>
      <c r="D88" s="54" t="s">
        <v>274</v>
      </c>
      <c r="E88" s="138"/>
      <c r="F88" s="74">
        <v>120</v>
      </c>
      <c r="G88" s="38" t="s">
        <v>11</v>
      </c>
      <c r="H88" s="77">
        <v>800</v>
      </c>
      <c r="I88" s="76"/>
      <c r="J88" s="77">
        <f t="shared" si="3"/>
        <v>0</v>
      </c>
      <c r="K88" s="78"/>
      <c r="L88" s="78"/>
      <c r="M88" s="78"/>
      <c r="N88" s="80"/>
      <c r="O88" s="35" t="s">
        <v>592</v>
      </c>
    </row>
    <row r="89" spans="1:29" s="1" customFormat="1" ht="43" x14ac:dyDescent="0.4">
      <c r="A89" s="2"/>
      <c r="B89" s="38" t="s">
        <v>161</v>
      </c>
      <c r="C89" s="14">
        <v>4.2</v>
      </c>
      <c r="D89" s="54" t="s">
        <v>271</v>
      </c>
      <c r="E89" s="65" t="s">
        <v>51</v>
      </c>
      <c r="F89" s="74">
        <v>20</v>
      </c>
      <c r="G89" s="38" t="s">
        <v>11</v>
      </c>
      <c r="H89" s="77">
        <v>1000</v>
      </c>
      <c r="I89" s="76"/>
      <c r="J89" s="77">
        <f t="shared" ref="J89:J94" si="4">IF(G89="קומפ'",(I89),(F89*I89))</f>
        <v>0</v>
      </c>
      <c r="K89" s="78"/>
      <c r="L89" s="78"/>
      <c r="M89" s="78"/>
      <c r="N89" s="80"/>
      <c r="O89" s="35" t="s">
        <v>592</v>
      </c>
    </row>
    <row r="90" spans="1:29" s="1" customFormat="1" ht="43" x14ac:dyDescent="0.4">
      <c r="A90" s="2"/>
      <c r="B90" s="38" t="s">
        <v>162</v>
      </c>
      <c r="C90" s="130">
        <v>4.3</v>
      </c>
      <c r="D90" s="54" t="s">
        <v>134</v>
      </c>
      <c r="E90" s="146" t="s">
        <v>435</v>
      </c>
      <c r="F90" s="74">
        <v>40</v>
      </c>
      <c r="G90" s="38" t="s">
        <v>11</v>
      </c>
      <c r="H90" s="77">
        <v>3000</v>
      </c>
      <c r="I90" s="76"/>
      <c r="J90" s="77">
        <f t="shared" si="4"/>
        <v>0</v>
      </c>
      <c r="K90" s="78"/>
      <c r="L90" s="78"/>
      <c r="M90" s="78"/>
      <c r="N90" s="79"/>
      <c r="O90" s="35" t="s">
        <v>592</v>
      </c>
    </row>
    <row r="91" spans="1:29" s="2" customFormat="1" ht="43" x14ac:dyDescent="0.4">
      <c r="B91" s="38" t="s">
        <v>163</v>
      </c>
      <c r="C91" s="158"/>
      <c r="D91" s="54" t="s">
        <v>135</v>
      </c>
      <c r="E91" s="148"/>
      <c r="F91" s="74">
        <v>30</v>
      </c>
      <c r="G91" s="38" t="s">
        <v>11</v>
      </c>
      <c r="H91" s="77">
        <v>4000</v>
      </c>
      <c r="I91" s="76"/>
      <c r="J91" s="77">
        <f t="shared" si="4"/>
        <v>0</v>
      </c>
      <c r="K91" s="78"/>
      <c r="L91" s="78"/>
      <c r="M91" s="78"/>
      <c r="N91" s="80"/>
      <c r="O91" s="35" t="s">
        <v>592</v>
      </c>
    </row>
    <row r="92" spans="1:29" s="1" customFormat="1" ht="43" x14ac:dyDescent="0.4">
      <c r="A92" s="2"/>
      <c r="B92" s="38" t="s">
        <v>317</v>
      </c>
      <c r="C92" s="130">
        <v>4.4000000000000004</v>
      </c>
      <c r="D92" s="54" t="s">
        <v>628</v>
      </c>
      <c r="E92" s="136" t="s">
        <v>629</v>
      </c>
      <c r="F92" s="74">
        <v>30</v>
      </c>
      <c r="G92" s="38" t="s">
        <v>11</v>
      </c>
      <c r="H92" s="77">
        <v>500</v>
      </c>
      <c r="I92" s="76"/>
      <c r="J92" s="77">
        <f t="shared" si="4"/>
        <v>0</v>
      </c>
      <c r="K92" s="78"/>
      <c r="L92" s="78"/>
      <c r="M92" s="78"/>
      <c r="N92" s="79"/>
      <c r="O92" s="35" t="s">
        <v>592</v>
      </c>
    </row>
    <row r="93" spans="1:29" s="1" customFormat="1" ht="43" x14ac:dyDescent="0.4">
      <c r="A93" s="2"/>
      <c r="B93" s="38" t="s">
        <v>318</v>
      </c>
      <c r="C93" s="159"/>
      <c r="D93" s="54" t="s">
        <v>596</v>
      </c>
      <c r="E93" s="138"/>
      <c r="F93" s="74">
        <v>70</v>
      </c>
      <c r="G93" s="38" t="s">
        <v>11</v>
      </c>
      <c r="H93" s="77">
        <v>200</v>
      </c>
      <c r="I93" s="76"/>
      <c r="J93" s="77">
        <f t="shared" si="4"/>
        <v>0</v>
      </c>
      <c r="K93" s="78"/>
      <c r="L93" s="78"/>
      <c r="M93" s="78"/>
      <c r="N93" s="79"/>
      <c r="O93" s="35" t="s">
        <v>592</v>
      </c>
    </row>
    <row r="94" spans="1:29" s="1" customFormat="1" ht="43" x14ac:dyDescent="0.4">
      <c r="A94" s="2"/>
      <c r="B94" s="43" t="s">
        <v>319</v>
      </c>
      <c r="C94" s="158"/>
      <c r="D94" s="54" t="s">
        <v>597</v>
      </c>
      <c r="E94" s="52" t="s">
        <v>320</v>
      </c>
      <c r="F94" s="74">
        <v>100</v>
      </c>
      <c r="G94" s="38" t="s">
        <v>11</v>
      </c>
      <c r="H94" s="77">
        <v>3000</v>
      </c>
      <c r="I94" s="76"/>
      <c r="J94" s="77">
        <f t="shared" si="4"/>
        <v>0</v>
      </c>
      <c r="K94" s="78"/>
      <c r="L94" s="78"/>
      <c r="M94" s="78"/>
      <c r="N94" s="79"/>
      <c r="O94" s="35" t="s">
        <v>592</v>
      </c>
    </row>
    <row r="95" spans="1:29" s="2" customFormat="1" ht="23" x14ac:dyDescent="0.4">
      <c r="B95" s="40"/>
      <c r="C95" s="168" t="s">
        <v>528</v>
      </c>
      <c r="D95" s="169"/>
      <c r="E95" s="169"/>
      <c r="F95" s="169"/>
      <c r="G95" s="169"/>
      <c r="H95" s="169"/>
      <c r="I95" s="170"/>
      <c r="J95" s="81">
        <f>SUM(J81:J94)</f>
        <v>0</v>
      </c>
      <c r="K95" s="83"/>
      <c r="L95" s="83"/>
      <c r="M95" s="84"/>
      <c r="N95" s="85"/>
      <c r="O95" s="35"/>
    </row>
    <row r="96" spans="1:29" s="2" customFormat="1" ht="23" x14ac:dyDescent="0.3">
      <c r="B96" s="36"/>
      <c r="C96" s="178" t="s">
        <v>440</v>
      </c>
      <c r="D96" s="178"/>
      <c r="E96" s="178"/>
      <c r="F96" s="178"/>
      <c r="G96" s="178"/>
      <c r="H96" s="178"/>
      <c r="I96" s="178"/>
      <c r="J96" s="36"/>
      <c r="K96" s="36"/>
      <c r="L96" s="36"/>
      <c r="M96" s="36"/>
      <c r="N96" s="71"/>
      <c r="O96" s="35"/>
      <c r="Q96" s="1"/>
      <c r="R96" s="1"/>
      <c r="S96" s="1"/>
      <c r="T96" s="1"/>
      <c r="U96" s="1"/>
      <c r="V96" s="1"/>
      <c r="W96" s="1"/>
      <c r="X96" s="1"/>
      <c r="Y96" s="1"/>
      <c r="Z96" s="1"/>
      <c r="AA96" s="1"/>
      <c r="AB96" s="1"/>
      <c r="AC96" s="1"/>
    </row>
    <row r="97" spans="1:15" s="1" customFormat="1" ht="108" x14ac:dyDescent="0.4">
      <c r="A97" s="2"/>
      <c r="B97" s="37" t="s">
        <v>540</v>
      </c>
      <c r="C97" s="16">
        <v>5.0999999999999996</v>
      </c>
      <c r="D97" s="52" t="s">
        <v>630</v>
      </c>
      <c r="E97" s="54" t="s">
        <v>633</v>
      </c>
      <c r="F97" s="72"/>
      <c r="G97" s="72"/>
      <c r="H97" s="72"/>
      <c r="I97" s="72"/>
      <c r="J97" s="72"/>
      <c r="K97" s="72"/>
      <c r="L97" s="72"/>
      <c r="M97" s="72"/>
      <c r="N97" s="79"/>
      <c r="O97" s="35"/>
    </row>
    <row r="98" spans="1:15" s="1" customFormat="1" ht="43" x14ac:dyDescent="0.4">
      <c r="A98" s="2"/>
      <c r="B98" s="38" t="s">
        <v>164</v>
      </c>
      <c r="C98" s="130">
        <v>5.2</v>
      </c>
      <c r="D98" s="54" t="s">
        <v>620</v>
      </c>
      <c r="E98" s="52"/>
      <c r="F98" s="74">
        <v>30</v>
      </c>
      <c r="G98" s="38" t="s">
        <v>11</v>
      </c>
      <c r="H98" s="77">
        <v>4000</v>
      </c>
      <c r="I98" s="76"/>
      <c r="J98" s="77">
        <f t="shared" ref="J98:J125" si="5">IF(G98="קומפ'",(I98),(F98*I98))</f>
        <v>0</v>
      </c>
      <c r="K98" s="78"/>
      <c r="L98" s="78"/>
      <c r="M98" s="78"/>
      <c r="N98" s="79"/>
      <c r="O98" s="35" t="s">
        <v>592</v>
      </c>
    </row>
    <row r="99" spans="1:15" s="1" customFormat="1" ht="43" x14ac:dyDescent="0.4">
      <c r="A99" s="2"/>
      <c r="B99" s="38" t="s">
        <v>321</v>
      </c>
      <c r="C99" s="158"/>
      <c r="D99" s="54" t="s">
        <v>322</v>
      </c>
      <c r="E99" s="52"/>
      <c r="F99" s="74">
        <v>10</v>
      </c>
      <c r="G99" s="38" t="s">
        <v>11</v>
      </c>
      <c r="H99" s="77">
        <v>500</v>
      </c>
      <c r="I99" s="76"/>
      <c r="J99" s="77">
        <f t="shared" si="5"/>
        <v>0</v>
      </c>
      <c r="K99" s="78"/>
      <c r="L99" s="78"/>
      <c r="M99" s="78"/>
      <c r="N99" s="79"/>
      <c r="O99" s="35" t="s">
        <v>592</v>
      </c>
    </row>
    <row r="100" spans="1:15" s="1" customFormat="1" ht="43" x14ac:dyDescent="0.4">
      <c r="A100" s="2"/>
      <c r="B100" s="38" t="s">
        <v>165</v>
      </c>
      <c r="C100" s="14">
        <v>5.3</v>
      </c>
      <c r="D100" s="54" t="s">
        <v>476</v>
      </c>
      <c r="E100" s="52"/>
      <c r="F100" s="74">
        <v>100</v>
      </c>
      <c r="G100" s="38" t="s">
        <v>11</v>
      </c>
      <c r="H100" s="77">
        <v>2000</v>
      </c>
      <c r="I100" s="76"/>
      <c r="J100" s="77">
        <f t="shared" si="5"/>
        <v>0</v>
      </c>
      <c r="K100" s="78"/>
      <c r="L100" s="78"/>
      <c r="M100" s="78"/>
      <c r="N100" s="80"/>
      <c r="O100" s="35" t="s">
        <v>592</v>
      </c>
    </row>
    <row r="101" spans="1:15" s="1" customFormat="1" ht="43" x14ac:dyDescent="0.4">
      <c r="A101" s="2"/>
      <c r="B101" s="38" t="s">
        <v>166</v>
      </c>
      <c r="C101" s="161">
        <v>5.4</v>
      </c>
      <c r="D101" s="54" t="s">
        <v>52</v>
      </c>
      <c r="E101" s="52"/>
      <c r="F101" s="74">
        <v>200</v>
      </c>
      <c r="G101" s="38" t="s">
        <v>11</v>
      </c>
      <c r="H101" s="77">
        <v>800</v>
      </c>
      <c r="I101" s="76"/>
      <c r="J101" s="77">
        <f t="shared" si="5"/>
        <v>0</v>
      </c>
      <c r="K101" s="78"/>
      <c r="L101" s="78"/>
      <c r="M101" s="78"/>
      <c r="N101" s="79"/>
      <c r="O101" s="35" t="s">
        <v>592</v>
      </c>
    </row>
    <row r="102" spans="1:15" s="1" customFormat="1" ht="43" x14ac:dyDescent="0.4">
      <c r="A102" s="2"/>
      <c r="B102" s="38" t="s">
        <v>167</v>
      </c>
      <c r="C102" s="164"/>
      <c r="D102" s="54" t="s">
        <v>53</v>
      </c>
      <c r="E102" s="52"/>
      <c r="F102" s="74">
        <v>50</v>
      </c>
      <c r="G102" s="38" t="s">
        <v>11</v>
      </c>
      <c r="H102" s="77">
        <v>1200</v>
      </c>
      <c r="I102" s="76"/>
      <c r="J102" s="77">
        <f t="shared" si="5"/>
        <v>0</v>
      </c>
      <c r="K102" s="78"/>
      <c r="L102" s="78"/>
      <c r="M102" s="78"/>
      <c r="N102" s="79"/>
      <c r="O102" s="35" t="s">
        <v>592</v>
      </c>
    </row>
    <row r="103" spans="1:15" s="1" customFormat="1" ht="43" x14ac:dyDescent="0.4">
      <c r="A103" s="2"/>
      <c r="B103" s="38" t="s">
        <v>267</v>
      </c>
      <c r="C103" s="162"/>
      <c r="D103" s="54" t="s">
        <v>54</v>
      </c>
      <c r="E103" s="52"/>
      <c r="F103" s="74">
        <v>5</v>
      </c>
      <c r="G103" s="38" t="s">
        <v>11</v>
      </c>
      <c r="H103" s="77">
        <v>500</v>
      </c>
      <c r="I103" s="76"/>
      <c r="J103" s="77">
        <f t="shared" si="5"/>
        <v>0</v>
      </c>
      <c r="K103" s="78"/>
      <c r="L103" s="78"/>
      <c r="M103" s="78"/>
      <c r="N103" s="79"/>
      <c r="O103" s="35" t="s">
        <v>592</v>
      </c>
    </row>
    <row r="104" spans="1:15" s="1" customFormat="1" ht="43" x14ac:dyDescent="0.4">
      <c r="A104" s="2"/>
      <c r="B104" s="38" t="s">
        <v>168</v>
      </c>
      <c r="C104" s="130">
        <v>5.5</v>
      </c>
      <c r="D104" s="54" t="s">
        <v>266</v>
      </c>
      <c r="E104" s="52"/>
      <c r="F104" s="74">
        <v>30</v>
      </c>
      <c r="G104" s="38" t="s">
        <v>11</v>
      </c>
      <c r="H104" s="77">
        <v>2000</v>
      </c>
      <c r="I104" s="76"/>
      <c r="J104" s="77">
        <f t="shared" si="5"/>
        <v>0</v>
      </c>
      <c r="K104" s="78"/>
      <c r="L104" s="78"/>
      <c r="M104" s="78"/>
      <c r="N104" s="79"/>
      <c r="O104" s="35" t="s">
        <v>592</v>
      </c>
    </row>
    <row r="105" spans="1:15" s="1" customFormat="1" ht="43" x14ac:dyDescent="0.4">
      <c r="A105" s="2"/>
      <c r="B105" s="38" t="s">
        <v>323</v>
      </c>
      <c r="C105" s="159"/>
      <c r="D105" s="54" t="s">
        <v>55</v>
      </c>
      <c r="E105" s="52"/>
      <c r="F105" s="74">
        <v>10</v>
      </c>
      <c r="G105" s="38" t="s">
        <v>11</v>
      </c>
      <c r="H105" s="77">
        <v>600</v>
      </c>
      <c r="I105" s="76"/>
      <c r="J105" s="77">
        <f t="shared" si="5"/>
        <v>0</v>
      </c>
      <c r="K105" s="78"/>
      <c r="L105" s="78"/>
      <c r="M105" s="78"/>
      <c r="N105" s="79"/>
      <c r="O105" s="35" t="s">
        <v>592</v>
      </c>
    </row>
    <row r="106" spans="1:15" s="1" customFormat="1" ht="43" x14ac:dyDescent="0.4">
      <c r="A106" s="2"/>
      <c r="B106" s="38" t="s">
        <v>324</v>
      </c>
      <c r="C106" s="158"/>
      <c r="D106" s="54" t="s">
        <v>56</v>
      </c>
      <c r="E106" s="52"/>
      <c r="F106" s="74">
        <v>10</v>
      </c>
      <c r="G106" s="38" t="s">
        <v>11</v>
      </c>
      <c r="H106" s="77">
        <v>200</v>
      </c>
      <c r="I106" s="76"/>
      <c r="J106" s="77">
        <f t="shared" si="5"/>
        <v>0</v>
      </c>
      <c r="K106" s="78"/>
      <c r="L106" s="78"/>
      <c r="M106" s="78"/>
      <c r="N106" s="79"/>
      <c r="O106" s="35" t="s">
        <v>592</v>
      </c>
    </row>
    <row r="107" spans="1:15" s="1" customFormat="1" ht="43" x14ac:dyDescent="0.4">
      <c r="A107" s="2"/>
      <c r="B107" s="38" t="s">
        <v>326</v>
      </c>
      <c r="C107" s="14">
        <v>5.6</v>
      </c>
      <c r="D107" s="54" t="s">
        <v>598</v>
      </c>
      <c r="E107" s="52"/>
      <c r="F107" s="74">
        <v>10</v>
      </c>
      <c r="G107" s="38" t="s">
        <v>11</v>
      </c>
      <c r="H107" s="77">
        <v>3500</v>
      </c>
      <c r="I107" s="76"/>
      <c r="J107" s="77">
        <f t="shared" si="5"/>
        <v>0</v>
      </c>
      <c r="K107" s="78"/>
      <c r="L107" s="78"/>
      <c r="M107" s="78"/>
      <c r="N107" s="79"/>
      <c r="O107" s="35" t="s">
        <v>592</v>
      </c>
    </row>
    <row r="108" spans="1:15" s="1" customFormat="1" ht="43" x14ac:dyDescent="0.4">
      <c r="A108" s="2"/>
      <c r="B108" s="38" t="s">
        <v>562</v>
      </c>
      <c r="C108" s="14">
        <v>5.7</v>
      </c>
      <c r="D108" s="54" t="s">
        <v>57</v>
      </c>
      <c r="E108" s="68" t="s">
        <v>58</v>
      </c>
      <c r="F108" s="74">
        <v>50</v>
      </c>
      <c r="G108" s="38" t="s">
        <v>11</v>
      </c>
      <c r="H108" s="77">
        <v>12</v>
      </c>
      <c r="I108" s="76"/>
      <c r="J108" s="77">
        <f t="shared" si="5"/>
        <v>0</v>
      </c>
      <c r="K108" s="78"/>
      <c r="L108" s="78"/>
      <c r="M108" s="78"/>
      <c r="N108" s="79"/>
      <c r="O108" s="35" t="s">
        <v>592</v>
      </c>
    </row>
    <row r="109" spans="1:15" s="2" customFormat="1" ht="43" x14ac:dyDescent="0.4">
      <c r="B109" s="38" t="s">
        <v>327</v>
      </c>
      <c r="C109" s="130">
        <v>5.8</v>
      </c>
      <c r="D109" s="54" t="s">
        <v>59</v>
      </c>
      <c r="E109" s="146" t="s">
        <v>58</v>
      </c>
      <c r="F109" s="74">
        <v>100</v>
      </c>
      <c r="G109" s="38" t="s">
        <v>11</v>
      </c>
      <c r="H109" s="77">
        <v>8</v>
      </c>
      <c r="I109" s="76"/>
      <c r="J109" s="77">
        <f t="shared" si="5"/>
        <v>0</v>
      </c>
      <c r="K109" s="78"/>
      <c r="L109" s="78"/>
      <c r="M109" s="78"/>
      <c r="N109" s="80"/>
      <c r="O109" s="35" t="s">
        <v>592</v>
      </c>
    </row>
    <row r="110" spans="1:15" s="2" customFormat="1" ht="43" x14ac:dyDescent="0.4">
      <c r="B110" s="38" t="s">
        <v>563</v>
      </c>
      <c r="C110" s="159"/>
      <c r="D110" s="54" t="s">
        <v>60</v>
      </c>
      <c r="E110" s="147"/>
      <c r="F110" s="74">
        <v>1000</v>
      </c>
      <c r="G110" s="38" t="s">
        <v>11</v>
      </c>
      <c r="H110" s="77">
        <v>10</v>
      </c>
      <c r="I110" s="76"/>
      <c r="J110" s="77">
        <f t="shared" si="5"/>
        <v>0</v>
      </c>
      <c r="K110" s="78"/>
      <c r="L110" s="78"/>
      <c r="M110" s="78"/>
      <c r="N110" s="80"/>
      <c r="O110" s="35" t="s">
        <v>592</v>
      </c>
    </row>
    <row r="111" spans="1:15" s="2" customFormat="1" ht="43" x14ac:dyDescent="0.4">
      <c r="B111" s="38" t="s">
        <v>564</v>
      </c>
      <c r="C111" s="159"/>
      <c r="D111" s="54" t="s">
        <v>61</v>
      </c>
      <c r="E111" s="147"/>
      <c r="F111" s="74">
        <v>10</v>
      </c>
      <c r="G111" s="38" t="s">
        <v>11</v>
      </c>
      <c r="H111" s="77">
        <v>9</v>
      </c>
      <c r="I111" s="76"/>
      <c r="J111" s="77">
        <f t="shared" si="5"/>
        <v>0</v>
      </c>
      <c r="K111" s="78"/>
      <c r="L111" s="78"/>
      <c r="M111" s="78"/>
      <c r="N111" s="80"/>
      <c r="O111" s="35" t="s">
        <v>592</v>
      </c>
    </row>
    <row r="112" spans="1:15" s="1" customFormat="1" ht="43" x14ac:dyDescent="0.4">
      <c r="A112" s="2"/>
      <c r="B112" s="38" t="s">
        <v>565</v>
      </c>
      <c r="C112" s="158"/>
      <c r="D112" s="54" t="s">
        <v>62</v>
      </c>
      <c r="E112" s="148"/>
      <c r="F112" s="74">
        <v>50</v>
      </c>
      <c r="G112" s="38" t="s">
        <v>11</v>
      </c>
      <c r="H112" s="77">
        <v>10</v>
      </c>
      <c r="I112" s="76"/>
      <c r="J112" s="77">
        <f t="shared" si="5"/>
        <v>0</v>
      </c>
      <c r="K112" s="78"/>
      <c r="L112" s="78"/>
      <c r="M112" s="78"/>
      <c r="N112" s="79"/>
      <c r="O112" s="35" t="s">
        <v>592</v>
      </c>
    </row>
    <row r="113" spans="1:29" s="1" customFormat="1" ht="43" x14ac:dyDescent="0.4">
      <c r="A113" s="2"/>
      <c r="B113" s="39" t="s">
        <v>328</v>
      </c>
      <c r="C113" s="32">
        <v>5.9</v>
      </c>
      <c r="D113" s="54" t="s">
        <v>63</v>
      </c>
      <c r="E113" s="52"/>
      <c r="F113" s="74">
        <v>300</v>
      </c>
      <c r="G113" s="38" t="s">
        <v>11</v>
      </c>
      <c r="H113" s="77">
        <v>300</v>
      </c>
      <c r="I113" s="76"/>
      <c r="J113" s="77">
        <f t="shared" si="5"/>
        <v>0</v>
      </c>
      <c r="K113" s="78"/>
      <c r="L113" s="78"/>
      <c r="M113" s="78"/>
      <c r="N113" s="79"/>
      <c r="O113" s="35" t="s">
        <v>592</v>
      </c>
    </row>
    <row r="114" spans="1:29" s="1" customFormat="1" ht="43" x14ac:dyDescent="0.4">
      <c r="A114" s="2"/>
      <c r="B114" s="38" t="s">
        <v>329</v>
      </c>
      <c r="C114" s="12">
        <v>5.0999999999999996</v>
      </c>
      <c r="D114" s="54" t="s">
        <v>265</v>
      </c>
      <c r="E114" s="52"/>
      <c r="F114" s="74">
        <v>50</v>
      </c>
      <c r="G114" s="38" t="s">
        <v>11</v>
      </c>
      <c r="H114" s="77">
        <v>350</v>
      </c>
      <c r="I114" s="76"/>
      <c r="J114" s="77">
        <f t="shared" si="5"/>
        <v>0</v>
      </c>
      <c r="K114" s="78"/>
      <c r="L114" s="78"/>
      <c r="M114" s="78"/>
      <c r="N114" s="79"/>
      <c r="O114" s="35" t="s">
        <v>592</v>
      </c>
    </row>
    <row r="115" spans="1:29" s="1" customFormat="1" ht="43" x14ac:dyDescent="0.4">
      <c r="A115" s="2"/>
      <c r="B115" s="38" t="s">
        <v>336</v>
      </c>
      <c r="C115" s="11">
        <v>5.1100000000000003</v>
      </c>
      <c r="D115" s="54" t="s">
        <v>64</v>
      </c>
      <c r="E115" s="52"/>
      <c r="F115" s="74">
        <v>300</v>
      </c>
      <c r="G115" s="38" t="s">
        <v>11</v>
      </c>
      <c r="H115" s="77">
        <v>300</v>
      </c>
      <c r="I115" s="76"/>
      <c r="J115" s="77">
        <f t="shared" si="5"/>
        <v>0</v>
      </c>
      <c r="K115" s="78"/>
      <c r="L115" s="78"/>
      <c r="M115" s="78"/>
      <c r="N115" s="79"/>
      <c r="O115" s="35" t="s">
        <v>592</v>
      </c>
    </row>
    <row r="116" spans="1:29" s="1" customFormat="1" ht="43" x14ac:dyDescent="0.4">
      <c r="A116" s="2"/>
      <c r="B116" s="38" t="s">
        <v>337</v>
      </c>
      <c r="C116" s="161">
        <v>5.12</v>
      </c>
      <c r="D116" s="56" t="s">
        <v>486</v>
      </c>
      <c r="E116" s="146" t="s">
        <v>474</v>
      </c>
      <c r="F116" s="74">
        <v>200</v>
      </c>
      <c r="G116" s="38" t="s">
        <v>11</v>
      </c>
      <c r="H116" s="77">
        <v>300</v>
      </c>
      <c r="I116" s="76"/>
      <c r="J116" s="77">
        <f t="shared" si="5"/>
        <v>0</v>
      </c>
      <c r="K116" s="78"/>
      <c r="L116" s="78"/>
      <c r="M116" s="78"/>
      <c r="N116" s="79"/>
      <c r="O116" s="35" t="s">
        <v>592</v>
      </c>
    </row>
    <row r="117" spans="1:29" s="1" customFormat="1" ht="43" x14ac:dyDescent="0.4">
      <c r="A117" s="2"/>
      <c r="B117" s="38" t="s">
        <v>566</v>
      </c>
      <c r="C117" s="164"/>
      <c r="D117" s="56" t="s">
        <v>463</v>
      </c>
      <c r="E117" s="147"/>
      <c r="F117" s="74">
        <v>50</v>
      </c>
      <c r="G117" s="38" t="s">
        <v>11</v>
      </c>
      <c r="H117" s="77">
        <v>400</v>
      </c>
      <c r="I117" s="76"/>
      <c r="J117" s="77">
        <f t="shared" si="5"/>
        <v>0</v>
      </c>
      <c r="K117" s="78"/>
      <c r="L117" s="78"/>
      <c r="M117" s="78"/>
      <c r="N117" s="79"/>
      <c r="O117" s="35" t="s">
        <v>592</v>
      </c>
    </row>
    <row r="118" spans="1:29" s="1" customFormat="1" ht="43" x14ac:dyDescent="0.4">
      <c r="A118" s="2"/>
      <c r="B118" s="38" t="s">
        <v>567</v>
      </c>
      <c r="C118" s="164"/>
      <c r="D118" s="57" t="s">
        <v>464</v>
      </c>
      <c r="E118" s="147"/>
      <c r="F118" s="74">
        <v>50</v>
      </c>
      <c r="G118" s="38" t="s">
        <v>11</v>
      </c>
      <c r="H118" s="77">
        <v>450</v>
      </c>
      <c r="I118" s="76"/>
      <c r="J118" s="77">
        <f t="shared" si="5"/>
        <v>0</v>
      </c>
      <c r="K118" s="78"/>
      <c r="L118" s="78"/>
      <c r="M118" s="78"/>
      <c r="N118" s="79"/>
      <c r="O118" s="35" t="s">
        <v>592</v>
      </c>
    </row>
    <row r="119" spans="1:29" s="1" customFormat="1" ht="43" x14ac:dyDescent="0.4">
      <c r="A119" s="2"/>
      <c r="B119" s="38" t="s">
        <v>568</v>
      </c>
      <c r="C119" s="164"/>
      <c r="D119" s="56" t="s">
        <v>465</v>
      </c>
      <c r="E119" s="148"/>
      <c r="F119" s="74">
        <v>40</v>
      </c>
      <c r="G119" s="38" t="s">
        <v>11</v>
      </c>
      <c r="H119" s="77">
        <v>700</v>
      </c>
      <c r="I119" s="76"/>
      <c r="J119" s="77">
        <f t="shared" si="5"/>
        <v>0</v>
      </c>
      <c r="K119" s="78"/>
      <c r="L119" s="78"/>
      <c r="M119" s="78"/>
      <c r="N119" s="79"/>
      <c r="O119" s="35" t="s">
        <v>592</v>
      </c>
    </row>
    <row r="120" spans="1:29" s="1" customFormat="1" ht="43" x14ac:dyDescent="0.4">
      <c r="A120" s="2"/>
      <c r="B120" s="38" t="s">
        <v>569</v>
      </c>
      <c r="C120" s="162"/>
      <c r="D120" s="55" t="s">
        <v>65</v>
      </c>
      <c r="E120" s="52"/>
      <c r="F120" s="74">
        <v>20</v>
      </c>
      <c r="G120" s="38" t="s">
        <v>11</v>
      </c>
      <c r="H120" s="77">
        <v>350</v>
      </c>
      <c r="I120" s="76"/>
      <c r="J120" s="77">
        <f t="shared" si="5"/>
        <v>0</v>
      </c>
      <c r="K120" s="72"/>
      <c r="L120" s="72"/>
      <c r="M120" s="72"/>
      <c r="N120" s="82"/>
      <c r="O120" s="35" t="s">
        <v>592</v>
      </c>
    </row>
    <row r="121" spans="1:29" s="1" customFormat="1" ht="43" x14ac:dyDescent="0.4">
      <c r="A121" s="2"/>
      <c r="B121" s="38" t="s">
        <v>338</v>
      </c>
      <c r="C121" s="18">
        <v>5.13</v>
      </c>
      <c r="D121" s="55" t="s">
        <v>66</v>
      </c>
      <c r="E121" s="57"/>
      <c r="F121" s="74">
        <v>5</v>
      </c>
      <c r="G121" s="38" t="s">
        <v>11</v>
      </c>
      <c r="H121" s="77">
        <v>200</v>
      </c>
      <c r="I121" s="76"/>
      <c r="J121" s="77">
        <f t="shared" si="5"/>
        <v>0</v>
      </c>
      <c r="K121" s="86"/>
      <c r="L121" s="86"/>
      <c r="M121" s="86"/>
      <c r="N121" s="79"/>
      <c r="O121" s="35" t="s">
        <v>592</v>
      </c>
    </row>
    <row r="122" spans="1:29" s="1" customFormat="1" ht="43" x14ac:dyDescent="0.4">
      <c r="A122" s="2"/>
      <c r="B122" s="38" t="s">
        <v>339</v>
      </c>
      <c r="C122" s="139">
        <v>5.14</v>
      </c>
      <c r="D122" s="55" t="s">
        <v>67</v>
      </c>
      <c r="E122" s="57"/>
      <c r="F122" s="74">
        <v>10</v>
      </c>
      <c r="G122" s="38" t="s">
        <v>11</v>
      </c>
      <c r="H122" s="77">
        <v>1200</v>
      </c>
      <c r="I122" s="76"/>
      <c r="J122" s="77">
        <f t="shared" si="5"/>
        <v>0</v>
      </c>
      <c r="K122" s="86"/>
      <c r="L122" s="86"/>
      <c r="M122" s="86"/>
      <c r="N122" s="82"/>
      <c r="O122" s="35" t="s">
        <v>592</v>
      </c>
    </row>
    <row r="123" spans="1:29" s="1" customFormat="1" ht="43" x14ac:dyDescent="0.4">
      <c r="A123" s="2"/>
      <c r="B123" s="38" t="s">
        <v>570</v>
      </c>
      <c r="C123" s="144"/>
      <c r="D123" s="55" t="s">
        <v>68</v>
      </c>
      <c r="E123" s="57"/>
      <c r="F123" s="74">
        <v>5</v>
      </c>
      <c r="G123" s="38" t="s">
        <v>11</v>
      </c>
      <c r="H123" s="77">
        <v>1500</v>
      </c>
      <c r="I123" s="76"/>
      <c r="J123" s="77">
        <f t="shared" si="5"/>
        <v>0</v>
      </c>
      <c r="K123" s="86"/>
      <c r="L123" s="86"/>
      <c r="M123" s="86"/>
      <c r="N123" s="82"/>
      <c r="O123" s="35" t="s">
        <v>592</v>
      </c>
    </row>
    <row r="124" spans="1:29" s="1" customFormat="1" ht="43" x14ac:dyDescent="0.4">
      <c r="A124" s="2"/>
      <c r="B124" s="38" t="s">
        <v>340</v>
      </c>
      <c r="C124" s="18">
        <v>5.15</v>
      </c>
      <c r="D124" s="55" t="s">
        <v>268</v>
      </c>
      <c r="E124" s="52"/>
      <c r="F124" s="74">
        <v>20</v>
      </c>
      <c r="G124" s="42" t="s">
        <v>11</v>
      </c>
      <c r="H124" s="77">
        <v>200</v>
      </c>
      <c r="I124" s="76"/>
      <c r="J124" s="77">
        <f t="shared" si="5"/>
        <v>0</v>
      </c>
      <c r="K124" s="86"/>
      <c r="L124" s="86"/>
      <c r="M124" s="86"/>
      <c r="N124" s="79"/>
      <c r="O124" s="35" t="s">
        <v>592</v>
      </c>
    </row>
    <row r="125" spans="1:29" s="1" customFormat="1" ht="43" x14ac:dyDescent="0.4">
      <c r="A125" s="2"/>
      <c r="B125" s="38" t="s">
        <v>169</v>
      </c>
      <c r="C125" s="28">
        <v>5.16</v>
      </c>
      <c r="D125" s="55" t="s">
        <v>69</v>
      </c>
      <c r="E125" s="57" t="s">
        <v>475</v>
      </c>
      <c r="F125" s="74">
        <v>5</v>
      </c>
      <c r="G125" s="42" t="s">
        <v>11</v>
      </c>
      <c r="H125" s="77">
        <v>12000</v>
      </c>
      <c r="I125" s="76"/>
      <c r="J125" s="77">
        <f t="shared" si="5"/>
        <v>0</v>
      </c>
      <c r="K125" s="86"/>
      <c r="L125" s="86"/>
      <c r="M125" s="86"/>
      <c r="N125" s="79"/>
      <c r="O125" s="35" t="s">
        <v>592</v>
      </c>
    </row>
    <row r="126" spans="1:29" s="2" customFormat="1" ht="23" x14ac:dyDescent="0.4">
      <c r="B126" s="40"/>
      <c r="C126" s="186" t="s">
        <v>529</v>
      </c>
      <c r="D126" s="187"/>
      <c r="E126" s="187"/>
      <c r="F126" s="187"/>
      <c r="G126" s="187"/>
      <c r="H126" s="187"/>
      <c r="I126" s="188"/>
      <c r="J126" s="81">
        <f>SUM(J98:J125)</f>
        <v>0</v>
      </c>
      <c r="K126" s="83"/>
      <c r="L126" s="83"/>
      <c r="M126" s="84"/>
      <c r="N126" s="85"/>
      <c r="O126" s="35"/>
    </row>
    <row r="127" spans="1:29" s="2" customFormat="1" ht="23" x14ac:dyDescent="0.3">
      <c r="B127" s="36"/>
      <c r="C127" s="160" t="s">
        <v>544</v>
      </c>
      <c r="D127" s="160"/>
      <c r="E127" s="160"/>
      <c r="F127" s="160"/>
      <c r="G127" s="160"/>
      <c r="H127" s="160"/>
      <c r="I127" s="160"/>
      <c r="J127" s="36"/>
      <c r="K127" s="36"/>
      <c r="L127" s="36"/>
      <c r="M127" s="36"/>
      <c r="N127" s="71"/>
      <c r="O127" s="35"/>
      <c r="Q127" s="1"/>
      <c r="R127" s="1"/>
      <c r="S127" s="1"/>
      <c r="T127" s="1"/>
      <c r="U127" s="1"/>
      <c r="V127" s="1"/>
      <c r="W127" s="1"/>
      <c r="X127" s="1"/>
      <c r="Y127" s="1"/>
      <c r="Z127" s="1"/>
      <c r="AA127" s="1"/>
      <c r="AB127" s="1"/>
      <c r="AC127" s="1"/>
    </row>
    <row r="128" spans="1:29" s="24" customFormat="1" ht="108" x14ac:dyDescent="0.4">
      <c r="A128" s="23"/>
      <c r="B128" s="44" t="s">
        <v>539</v>
      </c>
      <c r="C128" s="19">
        <v>6.1</v>
      </c>
      <c r="D128" s="52" t="s">
        <v>630</v>
      </c>
      <c r="E128" s="54" t="s">
        <v>632</v>
      </c>
      <c r="F128" s="72"/>
      <c r="G128" s="72"/>
      <c r="H128" s="72"/>
      <c r="I128" s="72"/>
      <c r="J128" s="72"/>
      <c r="K128" s="72"/>
      <c r="L128" s="72"/>
      <c r="M128" s="72"/>
      <c r="N128" s="56"/>
      <c r="O128" s="35"/>
    </row>
    <row r="129" spans="1:29" s="2" customFormat="1" ht="43" x14ac:dyDescent="0.4">
      <c r="B129" s="45" t="s">
        <v>170</v>
      </c>
      <c r="C129" s="140">
        <v>6.2</v>
      </c>
      <c r="D129" s="60" t="s">
        <v>591</v>
      </c>
      <c r="E129" s="66"/>
      <c r="F129" s="87">
        <v>30</v>
      </c>
      <c r="G129" s="88" t="s">
        <v>11</v>
      </c>
      <c r="H129" s="77">
        <v>500</v>
      </c>
      <c r="I129" s="76"/>
      <c r="J129" s="89">
        <f t="shared" ref="J129:J138" si="6">IF(G129="קומפ'",(I129),(F129*I129))</f>
        <v>0</v>
      </c>
      <c r="K129" s="90"/>
      <c r="L129" s="90"/>
      <c r="M129" s="90"/>
      <c r="N129" s="91"/>
      <c r="O129" s="35" t="s">
        <v>592</v>
      </c>
    </row>
    <row r="130" spans="1:29" s="1" customFormat="1" ht="43" x14ac:dyDescent="0.4">
      <c r="A130" s="2"/>
      <c r="B130" s="46" t="s">
        <v>171</v>
      </c>
      <c r="C130" s="140"/>
      <c r="D130" s="54" t="s">
        <v>346</v>
      </c>
      <c r="E130" s="57"/>
      <c r="F130" s="74">
        <v>50</v>
      </c>
      <c r="G130" s="38" t="s">
        <v>11</v>
      </c>
      <c r="H130" s="77">
        <v>1100</v>
      </c>
      <c r="I130" s="76"/>
      <c r="J130" s="77">
        <f t="shared" si="6"/>
        <v>0</v>
      </c>
      <c r="K130" s="90"/>
      <c r="L130" s="90"/>
      <c r="M130" s="90"/>
      <c r="N130" s="79"/>
      <c r="O130" s="35" t="s">
        <v>592</v>
      </c>
    </row>
    <row r="131" spans="1:29" s="1" customFormat="1" ht="43" x14ac:dyDescent="0.4">
      <c r="A131" s="2"/>
      <c r="B131" s="46" t="s">
        <v>341</v>
      </c>
      <c r="C131" s="140"/>
      <c r="D131" s="54" t="s">
        <v>347</v>
      </c>
      <c r="E131" s="57"/>
      <c r="F131" s="74">
        <v>20</v>
      </c>
      <c r="G131" s="38" t="s">
        <v>11</v>
      </c>
      <c r="H131" s="77">
        <v>1100</v>
      </c>
      <c r="I131" s="76"/>
      <c r="J131" s="77">
        <f t="shared" si="6"/>
        <v>0</v>
      </c>
      <c r="K131" s="90"/>
      <c r="L131" s="90"/>
      <c r="M131" s="90"/>
      <c r="N131" s="79"/>
      <c r="O131" s="35" t="s">
        <v>592</v>
      </c>
    </row>
    <row r="132" spans="1:29" s="1" customFormat="1" ht="43" x14ac:dyDescent="0.4">
      <c r="A132" s="2"/>
      <c r="B132" s="42" t="s">
        <v>342</v>
      </c>
      <c r="C132" s="140"/>
      <c r="D132" s="54" t="s">
        <v>460</v>
      </c>
      <c r="E132" s="57"/>
      <c r="F132" s="74">
        <v>30</v>
      </c>
      <c r="G132" s="38" t="s">
        <v>11</v>
      </c>
      <c r="H132" s="77">
        <v>1500</v>
      </c>
      <c r="I132" s="76"/>
      <c r="J132" s="77">
        <f t="shared" si="6"/>
        <v>0</v>
      </c>
      <c r="K132" s="90"/>
      <c r="L132" s="90"/>
      <c r="M132" s="90"/>
      <c r="N132" s="79"/>
      <c r="O132" s="35" t="s">
        <v>592</v>
      </c>
    </row>
    <row r="133" spans="1:29" s="1" customFormat="1" ht="43" x14ac:dyDescent="0.4">
      <c r="A133" s="2"/>
      <c r="B133" s="42" t="s">
        <v>343</v>
      </c>
      <c r="C133" s="140"/>
      <c r="D133" s="54" t="s">
        <v>348</v>
      </c>
      <c r="E133" s="57"/>
      <c r="F133" s="74">
        <v>10</v>
      </c>
      <c r="G133" s="38" t="s">
        <v>11</v>
      </c>
      <c r="H133" s="77">
        <v>1200</v>
      </c>
      <c r="I133" s="76"/>
      <c r="J133" s="77">
        <f t="shared" si="6"/>
        <v>0</v>
      </c>
      <c r="K133" s="90"/>
      <c r="L133" s="90"/>
      <c r="M133" s="90"/>
      <c r="N133" s="79"/>
      <c r="O133" s="35" t="s">
        <v>592</v>
      </c>
    </row>
    <row r="134" spans="1:29" s="1" customFormat="1" ht="43" x14ac:dyDescent="0.4">
      <c r="A134" s="2"/>
      <c r="B134" s="42" t="s">
        <v>350</v>
      </c>
      <c r="C134" s="140"/>
      <c r="D134" s="54" t="s">
        <v>349</v>
      </c>
      <c r="E134" s="57"/>
      <c r="F134" s="74">
        <v>10</v>
      </c>
      <c r="G134" s="38" t="s">
        <v>11</v>
      </c>
      <c r="H134" s="77">
        <v>1200</v>
      </c>
      <c r="I134" s="76"/>
      <c r="J134" s="77">
        <f t="shared" si="6"/>
        <v>0</v>
      </c>
      <c r="K134" s="90"/>
      <c r="L134" s="90"/>
      <c r="M134" s="90"/>
      <c r="N134" s="79"/>
      <c r="O134" s="35" t="s">
        <v>592</v>
      </c>
    </row>
    <row r="135" spans="1:29" s="1" customFormat="1" ht="43" x14ac:dyDescent="0.4">
      <c r="A135" s="2"/>
      <c r="B135" s="42" t="s">
        <v>351</v>
      </c>
      <c r="C135" s="140"/>
      <c r="D135" s="54" t="s">
        <v>361</v>
      </c>
      <c r="E135" s="57"/>
      <c r="F135" s="74">
        <v>10</v>
      </c>
      <c r="G135" s="38" t="s">
        <v>11</v>
      </c>
      <c r="H135" s="77">
        <v>1600</v>
      </c>
      <c r="I135" s="76"/>
      <c r="J135" s="77">
        <f t="shared" si="6"/>
        <v>0</v>
      </c>
      <c r="K135" s="90"/>
      <c r="L135" s="90"/>
      <c r="M135" s="90"/>
      <c r="N135" s="79"/>
      <c r="O135" s="35" t="s">
        <v>592</v>
      </c>
    </row>
    <row r="136" spans="1:29" s="1" customFormat="1" ht="43" x14ac:dyDescent="0.4">
      <c r="A136" s="2"/>
      <c r="B136" s="46" t="s">
        <v>352</v>
      </c>
      <c r="C136" s="144"/>
      <c r="D136" s="55" t="s">
        <v>487</v>
      </c>
      <c r="E136" s="57"/>
      <c r="F136" s="74">
        <v>120</v>
      </c>
      <c r="G136" s="38" t="s">
        <v>11</v>
      </c>
      <c r="H136" s="77">
        <v>1300</v>
      </c>
      <c r="I136" s="76"/>
      <c r="J136" s="77">
        <f t="shared" si="6"/>
        <v>0</v>
      </c>
      <c r="K136" s="90"/>
      <c r="L136" s="90"/>
      <c r="M136" s="90"/>
      <c r="N136" s="79"/>
      <c r="O136" s="35" t="s">
        <v>592</v>
      </c>
    </row>
    <row r="137" spans="1:29" s="1" customFormat="1" ht="43" x14ac:dyDescent="0.4">
      <c r="A137" s="2"/>
      <c r="B137" s="46" t="s">
        <v>344</v>
      </c>
      <c r="C137" s="161">
        <v>6.3</v>
      </c>
      <c r="D137" s="55" t="s">
        <v>70</v>
      </c>
      <c r="E137" s="57"/>
      <c r="F137" s="74">
        <v>100</v>
      </c>
      <c r="G137" s="38" t="s">
        <v>11</v>
      </c>
      <c r="H137" s="77">
        <v>450</v>
      </c>
      <c r="I137" s="76"/>
      <c r="J137" s="77">
        <f t="shared" si="6"/>
        <v>0</v>
      </c>
      <c r="K137" s="90"/>
      <c r="L137" s="90"/>
      <c r="M137" s="90"/>
      <c r="N137" s="79"/>
      <c r="O137" s="35" t="s">
        <v>592</v>
      </c>
    </row>
    <row r="138" spans="1:29" s="1" customFormat="1" ht="43" x14ac:dyDescent="0.4">
      <c r="A138" s="2"/>
      <c r="B138" s="42" t="s">
        <v>345</v>
      </c>
      <c r="C138" s="162"/>
      <c r="D138" s="55" t="s">
        <v>71</v>
      </c>
      <c r="E138" s="57"/>
      <c r="F138" s="74">
        <v>100</v>
      </c>
      <c r="G138" s="38" t="s">
        <v>11</v>
      </c>
      <c r="H138" s="77">
        <v>400</v>
      </c>
      <c r="I138" s="76"/>
      <c r="J138" s="77">
        <f t="shared" si="6"/>
        <v>0</v>
      </c>
      <c r="K138" s="90"/>
      <c r="L138" s="90"/>
      <c r="M138" s="90"/>
      <c r="N138" s="79"/>
      <c r="O138" s="35" t="s">
        <v>592</v>
      </c>
    </row>
    <row r="139" spans="1:29" s="2" customFormat="1" ht="18" x14ac:dyDescent="0.4">
      <c r="B139" s="40"/>
      <c r="C139" s="195" t="s">
        <v>545</v>
      </c>
      <c r="D139" s="196"/>
      <c r="E139" s="196"/>
      <c r="F139" s="196"/>
      <c r="G139" s="196"/>
      <c r="H139" s="196"/>
      <c r="I139" s="197"/>
      <c r="J139" s="81">
        <f>SUM(J129:J138)</f>
        <v>0</v>
      </c>
      <c r="K139" s="83"/>
      <c r="L139" s="83"/>
      <c r="M139" s="84"/>
      <c r="N139" s="85"/>
      <c r="O139" s="35"/>
    </row>
    <row r="140" spans="1:29" s="2" customFormat="1" ht="18" x14ac:dyDescent="0.3">
      <c r="B140" s="36"/>
      <c r="C140" s="201" t="s">
        <v>441</v>
      </c>
      <c r="D140" s="201"/>
      <c r="E140" s="201"/>
      <c r="F140" s="201"/>
      <c r="G140" s="201"/>
      <c r="H140" s="201"/>
      <c r="I140" s="201"/>
      <c r="J140" s="36"/>
      <c r="K140" s="36"/>
      <c r="L140" s="36"/>
      <c r="M140" s="36"/>
      <c r="N140" s="71"/>
      <c r="O140" s="35"/>
      <c r="Q140" s="1"/>
      <c r="R140" s="1"/>
      <c r="S140" s="1"/>
      <c r="T140" s="1"/>
      <c r="U140" s="1"/>
      <c r="V140" s="1"/>
      <c r="W140" s="1"/>
      <c r="X140" s="1"/>
      <c r="Y140" s="1"/>
      <c r="Z140" s="1"/>
      <c r="AA140" s="1"/>
      <c r="AB140" s="1"/>
      <c r="AC140" s="1"/>
    </row>
    <row r="141" spans="1:29" s="2" customFormat="1" ht="43" x14ac:dyDescent="0.4">
      <c r="B141" s="42" t="s">
        <v>174</v>
      </c>
      <c r="C141" s="132" t="s">
        <v>172</v>
      </c>
      <c r="D141" s="55" t="s">
        <v>581</v>
      </c>
      <c r="E141" s="57" t="s">
        <v>583</v>
      </c>
      <c r="F141" s="74">
        <v>5000</v>
      </c>
      <c r="G141" s="42" t="s">
        <v>72</v>
      </c>
      <c r="H141" s="77">
        <v>120</v>
      </c>
      <c r="I141" s="76"/>
      <c r="J141" s="77">
        <f t="shared" ref="J141:J146" si="7">IF(G141="קומפ'",(I141),(F141*I141))</f>
        <v>0</v>
      </c>
      <c r="K141" s="78"/>
      <c r="L141" s="78"/>
      <c r="M141" s="78"/>
      <c r="N141" s="80"/>
      <c r="O141" s="35" t="s">
        <v>592</v>
      </c>
    </row>
    <row r="142" spans="1:29" s="2" customFormat="1" ht="54" x14ac:dyDescent="0.4">
      <c r="B142" s="42" t="s">
        <v>353</v>
      </c>
      <c r="C142" s="134"/>
      <c r="D142" s="55" t="s">
        <v>582</v>
      </c>
      <c r="E142" s="57" t="s">
        <v>488</v>
      </c>
      <c r="F142" s="74">
        <v>100</v>
      </c>
      <c r="G142" s="42" t="s">
        <v>72</v>
      </c>
      <c r="H142" s="77">
        <v>60</v>
      </c>
      <c r="I142" s="76"/>
      <c r="J142" s="77">
        <f t="shared" si="7"/>
        <v>0</v>
      </c>
      <c r="K142" s="78"/>
      <c r="L142" s="78"/>
      <c r="M142" s="78"/>
      <c r="N142" s="80"/>
      <c r="O142" s="35" t="s">
        <v>592</v>
      </c>
    </row>
    <row r="143" spans="1:29" s="2" customFormat="1" ht="43" x14ac:dyDescent="0.4">
      <c r="B143" s="42" t="s">
        <v>175</v>
      </c>
      <c r="C143" s="132" t="s">
        <v>173</v>
      </c>
      <c r="D143" s="55" t="s">
        <v>73</v>
      </c>
      <c r="E143" s="155" t="s">
        <v>489</v>
      </c>
      <c r="F143" s="74">
        <v>10</v>
      </c>
      <c r="G143" s="42" t="s">
        <v>34</v>
      </c>
      <c r="H143" s="77">
        <v>1500</v>
      </c>
      <c r="I143" s="76"/>
      <c r="J143" s="77">
        <f t="shared" si="7"/>
        <v>0</v>
      </c>
      <c r="K143" s="78"/>
      <c r="L143" s="78"/>
      <c r="M143" s="78"/>
      <c r="N143" s="80"/>
      <c r="O143" s="35" t="s">
        <v>592</v>
      </c>
    </row>
    <row r="144" spans="1:29" s="2" customFormat="1" ht="43" x14ac:dyDescent="0.4">
      <c r="B144" s="42" t="s">
        <v>176</v>
      </c>
      <c r="C144" s="134"/>
      <c r="D144" s="55" t="s">
        <v>74</v>
      </c>
      <c r="E144" s="157"/>
      <c r="F144" s="74">
        <v>10</v>
      </c>
      <c r="G144" s="42" t="s">
        <v>34</v>
      </c>
      <c r="H144" s="77">
        <v>1500</v>
      </c>
      <c r="I144" s="76"/>
      <c r="J144" s="77">
        <f t="shared" si="7"/>
        <v>0</v>
      </c>
      <c r="K144" s="78"/>
      <c r="L144" s="78"/>
      <c r="M144" s="78"/>
      <c r="N144" s="80"/>
      <c r="O144" s="35" t="s">
        <v>592</v>
      </c>
    </row>
    <row r="145" spans="1:29" s="1" customFormat="1" ht="43" x14ac:dyDescent="0.4">
      <c r="A145" s="2"/>
      <c r="B145" s="42" t="s">
        <v>177</v>
      </c>
      <c r="C145" s="161">
        <v>7.3</v>
      </c>
      <c r="D145" s="56" t="s">
        <v>599</v>
      </c>
      <c r="E145" s="141" t="s">
        <v>75</v>
      </c>
      <c r="F145" s="74">
        <v>10</v>
      </c>
      <c r="G145" s="38" t="s">
        <v>11</v>
      </c>
      <c r="H145" s="77">
        <v>10000</v>
      </c>
      <c r="I145" s="76"/>
      <c r="J145" s="77">
        <f t="shared" si="7"/>
        <v>0</v>
      </c>
      <c r="K145" s="78"/>
      <c r="L145" s="78"/>
      <c r="M145" s="78"/>
      <c r="N145" s="79"/>
      <c r="O145" s="35" t="s">
        <v>592</v>
      </c>
    </row>
    <row r="146" spans="1:29" s="1" customFormat="1" ht="43" x14ac:dyDescent="0.4">
      <c r="A146" s="2"/>
      <c r="B146" s="42" t="s">
        <v>450</v>
      </c>
      <c r="C146" s="150"/>
      <c r="D146" s="55" t="s">
        <v>600</v>
      </c>
      <c r="E146" s="142"/>
      <c r="F146" s="74">
        <v>10</v>
      </c>
      <c r="G146" s="38" t="s">
        <v>11</v>
      </c>
      <c r="H146" s="77">
        <v>3000</v>
      </c>
      <c r="I146" s="76"/>
      <c r="J146" s="77">
        <f t="shared" si="7"/>
        <v>0</v>
      </c>
      <c r="K146" s="78"/>
      <c r="L146" s="78"/>
      <c r="M146" s="78"/>
      <c r="N146" s="79"/>
      <c r="O146" s="35" t="s">
        <v>592</v>
      </c>
    </row>
    <row r="147" spans="1:29" s="2" customFormat="1" ht="23" x14ac:dyDescent="0.4">
      <c r="B147" s="40"/>
      <c r="C147" s="168" t="s">
        <v>530</v>
      </c>
      <c r="D147" s="169"/>
      <c r="E147" s="169"/>
      <c r="F147" s="169"/>
      <c r="G147" s="169"/>
      <c r="H147" s="169"/>
      <c r="I147" s="170"/>
      <c r="J147" s="81">
        <f>SUM(J141:J146)</f>
        <v>0</v>
      </c>
      <c r="K147" s="83"/>
      <c r="L147" s="83"/>
      <c r="M147" s="84"/>
      <c r="N147" s="85"/>
      <c r="O147" s="35"/>
    </row>
    <row r="148" spans="1:29" s="2" customFormat="1" ht="23" x14ac:dyDescent="0.3">
      <c r="B148" s="36"/>
      <c r="C148" s="178" t="s">
        <v>442</v>
      </c>
      <c r="D148" s="178"/>
      <c r="E148" s="178"/>
      <c r="F148" s="178"/>
      <c r="G148" s="178"/>
      <c r="H148" s="178"/>
      <c r="I148" s="178"/>
      <c r="J148" s="36"/>
      <c r="K148" s="36"/>
      <c r="L148" s="36"/>
      <c r="M148" s="36"/>
      <c r="N148" s="71"/>
      <c r="O148" s="35"/>
      <c r="Q148" s="1"/>
      <c r="R148" s="1"/>
      <c r="S148" s="1"/>
      <c r="T148" s="1"/>
      <c r="U148" s="1"/>
      <c r="V148" s="1"/>
      <c r="W148" s="1"/>
      <c r="X148" s="1"/>
      <c r="Y148" s="1"/>
      <c r="Z148" s="1"/>
      <c r="AA148" s="1"/>
      <c r="AB148" s="1"/>
      <c r="AC148" s="1"/>
    </row>
    <row r="149" spans="1:29" s="1" customFormat="1" ht="90" x14ac:dyDescent="0.4">
      <c r="A149" s="2"/>
      <c r="B149" s="37" t="s">
        <v>273</v>
      </c>
      <c r="C149" s="20">
        <v>8.1</v>
      </c>
      <c r="D149" s="52" t="s">
        <v>630</v>
      </c>
      <c r="E149" s="54" t="s">
        <v>631</v>
      </c>
      <c r="F149" s="72"/>
      <c r="G149" s="72"/>
      <c r="H149" s="72"/>
      <c r="I149" s="72"/>
      <c r="J149" s="72"/>
      <c r="K149" s="72"/>
      <c r="L149" s="72"/>
      <c r="M149" s="72"/>
      <c r="N149" s="79"/>
      <c r="O149" s="35"/>
    </row>
    <row r="150" spans="1:29" s="1" customFormat="1" ht="126" x14ac:dyDescent="0.4">
      <c r="A150" s="2"/>
      <c r="B150" s="47" t="s">
        <v>355</v>
      </c>
      <c r="C150" s="189" t="s">
        <v>178</v>
      </c>
      <c r="D150" s="54" t="s">
        <v>636</v>
      </c>
      <c r="E150" s="52" t="s">
        <v>610</v>
      </c>
      <c r="F150" s="74">
        <v>10</v>
      </c>
      <c r="G150" s="38" t="s">
        <v>11</v>
      </c>
      <c r="H150" s="77">
        <v>2500</v>
      </c>
      <c r="I150" s="76"/>
      <c r="J150" s="77">
        <f t="shared" ref="J150:J170" si="8">IF(G150="קומפ'",(I150),(F150*I150))</f>
        <v>0</v>
      </c>
      <c r="K150" s="78"/>
      <c r="L150" s="78"/>
      <c r="M150" s="78"/>
      <c r="N150" s="79"/>
      <c r="O150" s="35" t="s">
        <v>592</v>
      </c>
    </row>
    <row r="151" spans="1:29" s="1" customFormat="1" ht="43" x14ac:dyDescent="0.4">
      <c r="A151" s="2"/>
      <c r="B151" s="47" t="s">
        <v>356</v>
      </c>
      <c r="C151" s="190"/>
      <c r="D151" s="54" t="s">
        <v>76</v>
      </c>
      <c r="E151" s="52"/>
      <c r="F151" s="74">
        <v>10</v>
      </c>
      <c r="G151" s="38" t="s">
        <v>11</v>
      </c>
      <c r="H151" s="77">
        <v>800</v>
      </c>
      <c r="I151" s="76"/>
      <c r="J151" s="77">
        <f t="shared" si="8"/>
        <v>0</v>
      </c>
      <c r="K151" s="78"/>
      <c r="L151" s="78"/>
      <c r="M151" s="78"/>
      <c r="N151" s="79"/>
      <c r="O151" s="35" t="s">
        <v>592</v>
      </c>
    </row>
    <row r="152" spans="1:29" s="1" customFormat="1" ht="43" x14ac:dyDescent="0.4">
      <c r="A152" s="2"/>
      <c r="B152" s="47" t="s">
        <v>357</v>
      </c>
      <c r="C152" s="190"/>
      <c r="D152" s="54" t="s">
        <v>77</v>
      </c>
      <c r="E152" s="52"/>
      <c r="F152" s="74">
        <v>5</v>
      </c>
      <c r="G152" s="38" t="s">
        <v>11</v>
      </c>
      <c r="H152" s="77">
        <v>300</v>
      </c>
      <c r="I152" s="76"/>
      <c r="J152" s="77">
        <f t="shared" si="8"/>
        <v>0</v>
      </c>
      <c r="K152" s="78"/>
      <c r="L152" s="78"/>
      <c r="M152" s="78"/>
      <c r="N152" s="79"/>
      <c r="O152" s="35" t="s">
        <v>592</v>
      </c>
    </row>
    <row r="153" spans="1:29" s="2" customFormat="1" ht="43" x14ac:dyDescent="0.4">
      <c r="B153" s="38" t="s">
        <v>358</v>
      </c>
      <c r="C153" s="191"/>
      <c r="D153" s="54" t="s">
        <v>78</v>
      </c>
      <c r="E153" s="52"/>
      <c r="F153" s="74">
        <v>5</v>
      </c>
      <c r="G153" s="38" t="s">
        <v>11</v>
      </c>
      <c r="H153" s="77">
        <v>700</v>
      </c>
      <c r="I153" s="76"/>
      <c r="J153" s="77">
        <f t="shared" si="8"/>
        <v>0</v>
      </c>
      <c r="K153" s="78"/>
      <c r="L153" s="78"/>
      <c r="M153" s="78"/>
      <c r="N153" s="80"/>
      <c r="O153" s="35" t="s">
        <v>592</v>
      </c>
    </row>
    <row r="154" spans="1:29" s="1" customFormat="1" ht="43" x14ac:dyDescent="0.4">
      <c r="A154" s="2"/>
      <c r="B154" s="47" t="s">
        <v>359</v>
      </c>
      <c r="C154" s="189" t="s">
        <v>179</v>
      </c>
      <c r="D154" s="54" t="s">
        <v>561</v>
      </c>
      <c r="E154" s="52"/>
      <c r="F154" s="74">
        <v>10</v>
      </c>
      <c r="G154" s="38" t="s">
        <v>11</v>
      </c>
      <c r="H154" s="77">
        <v>1000</v>
      </c>
      <c r="I154" s="76"/>
      <c r="J154" s="77">
        <f t="shared" si="8"/>
        <v>0</v>
      </c>
      <c r="K154" s="78"/>
      <c r="L154" s="78"/>
      <c r="M154" s="78"/>
      <c r="N154" s="79"/>
      <c r="O154" s="35" t="s">
        <v>592</v>
      </c>
    </row>
    <row r="155" spans="1:29" s="1" customFormat="1" ht="43" x14ac:dyDescent="0.4">
      <c r="A155" s="2"/>
      <c r="B155" s="47" t="s">
        <v>360</v>
      </c>
      <c r="C155" s="191"/>
      <c r="D155" s="54" t="s">
        <v>79</v>
      </c>
      <c r="E155" s="52"/>
      <c r="F155" s="74">
        <v>5</v>
      </c>
      <c r="G155" s="38" t="s">
        <v>11</v>
      </c>
      <c r="H155" s="77">
        <v>300</v>
      </c>
      <c r="I155" s="76"/>
      <c r="J155" s="77">
        <f t="shared" si="8"/>
        <v>0</v>
      </c>
      <c r="K155" s="78"/>
      <c r="L155" s="78"/>
      <c r="M155" s="78"/>
      <c r="N155" s="79"/>
      <c r="O155" s="35" t="s">
        <v>592</v>
      </c>
    </row>
    <row r="156" spans="1:29" s="1" customFormat="1" ht="43" x14ac:dyDescent="0.4">
      <c r="A156" s="2"/>
      <c r="B156" s="47" t="s">
        <v>402</v>
      </c>
      <c r="C156" s="15" t="s">
        <v>180</v>
      </c>
      <c r="D156" s="54" t="s">
        <v>80</v>
      </c>
      <c r="E156" s="52"/>
      <c r="F156" s="74">
        <v>10</v>
      </c>
      <c r="G156" s="38" t="s">
        <v>11</v>
      </c>
      <c r="H156" s="77">
        <v>1200</v>
      </c>
      <c r="I156" s="76"/>
      <c r="J156" s="77">
        <f t="shared" si="8"/>
        <v>0</v>
      </c>
      <c r="K156" s="78"/>
      <c r="L156" s="78"/>
      <c r="M156" s="78"/>
      <c r="N156" s="79"/>
      <c r="O156" s="35" t="s">
        <v>592</v>
      </c>
    </row>
    <row r="157" spans="1:29" s="1" customFormat="1" ht="43" x14ac:dyDescent="0.4">
      <c r="A157" s="2"/>
      <c r="B157" s="47" t="s">
        <v>403</v>
      </c>
      <c r="C157" s="15" t="s">
        <v>181</v>
      </c>
      <c r="D157" s="54" t="s">
        <v>81</v>
      </c>
      <c r="E157" s="52"/>
      <c r="F157" s="74">
        <v>10</v>
      </c>
      <c r="G157" s="38" t="s">
        <v>11</v>
      </c>
      <c r="H157" s="77">
        <v>1200</v>
      </c>
      <c r="I157" s="76"/>
      <c r="J157" s="77">
        <f t="shared" si="8"/>
        <v>0</v>
      </c>
      <c r="K157" s="78"/>
      <c r="L157" s="78"/>
      <c r="M157" s="78"/>
      <c r="N157" s="79"/>
      <c r="O157" s="35" t="s">
        <v>592</v>
      </c>
    </row>
    <row r="158" spans="1:29" s="1" customFormat="1" ht="43" x14ac:dyDescent="0.4">
      <c r="A158" s="2"/>
      <c r="B158" s="47" t="s">
        <v>404</v>
      </c>
      <c r="C158" s="6" t="s">
        <v>182</v>
      </c>
      <c r="D158" s="54" t="s">
        <v>82</v>
      </c>
      <c r="E158" s="52"/>
      <c r="F158" s="74">
        <v>5</v>
      </c>
      <c r="G158" s="38" t="s">
        <v>11</v>
      </c>
      <c r="H158" s="77">
        <v>500</v>
      </c>
      <c r="I158" s="76"/>
      <c r="J158" s="77">
        <f t="shared" si="8"/>
        <v>0</v>
      </c>
      <c r="K158" s="78"/>
      <c r="L158" s="78"/>
      <c r="M158" s="78"/>
      <c r="N158" s="79"/>
      <c r="O158" s="35" t="s">
        <v>592</v>
      </c>
    </row>
    <row r="159" spans="1:29" s="1" customFormat="1" ht="43" x14ac:dyDescent="0.4">
      <c r="A159" s="2"/>
      <c r="B159" s="47" t="s">
        <v>405</v>
      </c>
      <c r="C159" s="189" t="s">
        <v>183</v>
      </c>
      <c r="D159" s="54" t="s">
        <v>83</v>
      </c>
      <c r="E159" s="52"/>
      <c r="F159" s="74">
        <v>10</v>
      </c>
      <c r="G159" s="38" t="s">
        <v>11</v>
      </c>
      <c r="H159" s="77">
        <v>400</v>
      </c>
      <c r="I159" s="76"/>
      <c r="J159" s="77">
        <f t="shared" si="8"/>
        <v>0</v>
      </c>
      <c r="K159" s="78"/>
      <c r="L159" s="78"/>
      <c r="M159" s="78"/>
      <c r="N159" s="79"/>
      <c r="O159" s="35" t="s">
        <v>592</v>
      </c>
    </row>
    <row r="160" spans="1:29" s="1" customFormat="1" ht="43" x14ac:dyDescent="0.4">
      <c r="A160" s="2"/>
      <c r="B160" s="47" t="s">
        <v>406</v>
      </c>
      <c r="C160" s="190"/>
      <c r="D160" s="54" t="s">
        <v>84</v>
      </c>
      <c r="E160" s="52"/>
      <c r="F160" s="74">
        <v>10</v>
      </c>
      <c r="G160" s="38" t="s">
        <v>11</v>
      </c>
      <c r="H160" s="77">
        <v>1500</v>
      </c>
      <c r="I160" s="76"/>
      <c r="J160" s="77">
        <f t="shared" si="8"/>
        <v>0</v>
      </c>
      <c r="K160" s="78"/>
      <c r="L160" s="78"/>
      <c r="M160" s="78"/>
      <c r="N160" s="79"/>
      <c r="O160" s="35" t="s">
        <v>592</v>
      </c>
    </row>
    <row r="161" spans="1:29" s="1" customFormat="1" ht="43" x14ac:dyDescent="0.4">
      <c r="A161" s="2"/>
      <c r="B161" s="47" t="s">
        <v>407</v>
      </c>
      <c r="C161" s="191"/>
      <c r="D161" s="54" t="s">
        <v>85</v>
      </c>
      <c r="E161" s="52"/>
      <c r="F161" s="74">
        <v>5</v>
      </c>
      <c r="G161" s="38" t="s">
        <v>11</v>
      </c>
      <c r="H161" s="77">
        <v>300</v>
      </c>
      <c r="I161" s="76"/>
      <c r="J161" s="77">
        <f t="shared" si="8"/>
        <v>0</v>
      </c>
      <c r="K161" s="78"/>
      <c r="L161" s="78"/>
      <c r="M161" s="78"/>
      <c r="N161" s="79"/>
      <c r="O161" s="35" t="s">
        <v>592</v>
      </c>
    </row>
    <row r="162" spans="1:29" s="1" customFormat="1" ht="43" x14ac:dyDescent="0.4">
      <c r="A162" s="2"/>
      <c r="B162" s="47" t="s">
        <v>408</v>
      </c>
      <c r="C162" s="189" t="s">
        <v>184</v>
      </c>
      <c r="D162" s="54" t="s">
        <v>86</v>
      </c>
      <c r="E162" s="52"/>
      <c r="F162" s="74">
        <v>5</v>
      </c>
      <c r="G162" s="38" t="s">
        <v>11</v>
      </c>
      <c r="H162" s="77">
        <v>1500</v>
      </c>
      <c r="I162" s="76"/>
      <c r="J162" s="77">
        <f t="shared" si="8"/>
        <v>0</v>
      </c>
      <c r="K162" s="78"/>
      <c r="L162" s="78"/>
      <c r="M162" s="78"/>
      <c r="N162" s="79"/>
      <c r="O162" s="35" t="s">
        <v>592</v>
      </c>
    </row>
    <row r="163" spans="1:29" s="1" customFormat="1" ht="43" x14ac:dyDescent="0.4">
      <c r="A163" s="2"/>
      <c r="B163" s="47" t="s">
        <v>409</v>
      </c>
      <c r="C163" s="190"/>
      <c r="D163" s="54" t="s">
        <v>87</v>
      </c>
      <c r="E163" s="52"/>
      <c r="F163" s="74">
        <v>10</v>
      </c>
      <c r="G163" s="38" t="s">
        <v>11</v>
      </c>
      <c r="H163" s="77">
        <v>2300</v>
      </c>
      <c r="I163" s="76"/>
      <c r="J163" s="77">
        <f t="shared" si="8"/>
        <v>0</v>
      </c>
      <c r="K163" s="78"/>
      <c r="L163" s="78"/>
      <c r="M163" s="78"/>
      <c r="N163" s="79"/>
      <c r="O163" s="35" t="s">
        <v>592</v>
      </c>
    </row>
    <row r="164" spans="1:29" s="1" customFormat="1" ht="43" x14ac:dyDescent="0.4">
      <c r="A164" s="2"/>
      <c r="B164" s="47" t="s">
        <v>410</v>
      </c>
      <c r="C164" s="191"/>
      <c r="D164" s="54" t="s">
        <v>88</v>
      </c>
      <c r="E164" s="52"/>
      <c r="F164" s="74">
        <v>5</v>
      </c>
      <c r="G164" s="38" t="s">
        <v>11</v>
      </c>
      <c r="H164" s="77">
        <v>2500</v>
      </c>
      <c r="I164" s="76"/>
      <c r="J164" s="77">
        <f t="shared" si="8"/>
        <v>0</v>
      </c>
      <c r="K164" s="78"/>
      <c r="L164" s="78"/>
      <c r="M164" s="78"/>
      <c r="N164" s="79"/>
      <c r="O164" s="35" t="s">
        <v>592</v>
      </c>
    </row>
    <row r="165" spans="1:29" s="1" customFormat="1" ht="43" x14ac:dyDescent="0.4">
      <c r="A165" s="2"/>
      <c r="B165" s="47" t="s">
        <v>411</v>
      </c>
      <c r="C165" s="6" t="s">
        <v>185</v>
      </c>
      <c r="D165" s="54" t="s">
        <v>330</v>
      </c>
      <c r="E165" s="52"/>
      <c r="F165" s="74">
        <v>30</v>
      </c>
      <c r="G165" s="38" t="s">
        <v>11</v>
      </c>
      <c r="H165" s="77">
        <v>220</v>
      </c>
      <c r="I165" s="76"/>
      <c r="J165" s="77">
        <f t="shared" si="8"/>
        <v>0</v>
      </c>
      <c r="K165" s="78"/>
      <c r="L165" s="78"/>
      <c r="M165" s="78"/>
      <c r="N165" s="79"/>
      <c r="O165" s="35" t="s">
        <v>592</v>
      </c>
    </row>
    <row r="166" spans="1:29" s="1" customFormat="1" ht="43" x14ac:dyDescent="0.4">
      <c r="A166" s="2"/>
      <c r="B166" s="47" t="s">
        <v>413</v>
      </c>
      <c r="C166" s="6" t="s">
        <v>186</v>
      </c>
      <c r="D166" s="54" t="s">
        <v>331</v>
      </c>
      <c r="E166" s="52"/>
      <c r="F166" s="74">
        <v>30</v>
      </c>
      <c r="G166" s="38" t="s">
        <v>11</v>
      </c>
      <c r="H166" s="77">
        <v>300</v>
      </c>
      <c r="I166" s="76"/>
      <c r="J166" s="77">
        <f t="shared" si="8"/>
        <v>0</v>
      </c>
      <c r="K166" s="78"/>
      <c r="L166" s="78"/>
      <c r="M166" s="78"/>
      <c r="N166" s="79"/>
      <c r="O166" s="35" t="s">
        <v>592</v>
      </c>
    </row>
    <row r="167" spans="1:29" s="1" customFormat="1" ht="43" x14ac:dyDescent="0.4">
      <c r="A167" s="2"/>
      <c r="B167" s="47" t="s">
        <v>412</v>
      </c>
      <c r="C167" s="6" t="s">
        <v>187</v>
      </c>
      <c r="D167" s="54" t="s">
        <v>332</v>
      </c>
      <c r="E167" s="52"/>
      <c r="F167" s="74">
        <v>10</v>
      </c>
      <c r="G167" s="38" t="s">
        <v>11</v>
      </c>
      <c r="H167" s="77">
        <v>400</v>
      </c>
      <c r="I167" s="76"/>
      <c r="J167" s="77">
        <f t="shared" si="8"/>
        <v>0</v>
      </c>
      <c r="K167" s="78"/>
      <c r="L167" s="78"/>
      <c r="M167" s="78"/>
      <c r="N167" s="79"/>
      <c r="O167" s="35" t="s">
        <v>592</v>
      </c>
    </row>
    <row r="168" spans="1:29" s="1" customFormat="1" ht="43" x14ac:dyDescent="0.4">
      <c r="A168" s="2"/>
      <c r="B168" s="47" t="s">
        <v>414</v>
      </c>
      <c r="C168" s="6" t="s">
        <v>188</v>
      </c>
      <c r="D168" s="54" t="s">
        <v>333</v>
      </c>
      <c r="E168" s="52"/>
      <c r="F168" s="74">
        <v>50</v>
      </c>
      <c r="G168" s="38" t="s">
        <v>11</v>
      </c>
      <c r="H168" s="77">
        <v>200</v>
      </c>
      <c r="I168" s="76"/>
      <c r="J168" s="77">
        <f t="shared" si="8"/>
        <v>0</v>
      </c>
      <c r="K168" s="78"/>
      <c r="L168" s="78"/>
      <c r="M168" s="78"/>
      <c r="N168" s="79"/>
      <c r="O168" s="35" t="s">
        <v>592</v>
      </c>
    </row>
    <row r="169" spans="1:29" s="1" customFormat="1" ht="43" x14ac:dyDescent="0.4">
      <c r="A169" s="2"/>
      <c r="B169" s="47" t="s">
        <v>415</v>
      </c>
      <c r="C169" s="6" t="s">
        <v>189</v>
      </c>
      <c r="D169" s="54" t="s">
        <v>334</v>
      </c>
      <c r="E169" s="52"/>
      <c r="F169" s="74">
        <v>50</v>
      </c>
      <c r="G169" s="38" t="s">
        <v>11</v>
      </c>
      <c r="H169" s="77">
        <v>200</v>
      </c>
      <c r="I169" s="76"/>
      <c r="J169" s="77">
        <f t="shared" si="8"/>
        <v>0</v>
      </c>
      <c r="K169" s="78"/>
      <c r="L169" s="78"/>
      <c r="M169" s="78"/>
      <c r="N169" s="79"/>
      <c r="O169" s="35" t="s">
        <v>592</v>
      </c>
    </row>
    <row r="170" spans="1:29" s="1" customFormat="1" ht="43" x14ac:dyDescent="0.4">
      <c r="A170" s="2"/>
      <c r="B170" s="47" t="s">
        <v>416</v>
      </c>
      <c r="C170" s="6" t="s">
        <v>354</v>
      </c>
      <c r="D170" s="54" t="s">
        <v>335</v>
      </c>
      <c r="E170" s="52"/>
      <c r="F170" s="74">
        <v>5</v>
      </c>
      <c r="G170" s="38" t="s">
        <v>11</v>
      </c>
      <c r="H170" s="77">
        <v>250</v>
      </c>
      <c r="I170" s="76"/>
      <c r="J170" s="77">
        <f t="shared" si="8"/>
        <v>0</v>
      </c>
      <c r="K170" s="78"/>
      <c r="L170" s="78"/>
      <c r="M170" s="78"/>
      <c r="N170" s="79"/>
      <c r="O170" s="35" t="s">
        <v>592</v>
      </c>
    </row>
    <row r="171" spans="1:29" s="2" customFormat="1" ht="23" x14ac:dyDescent="0.4">
      <c r="B171" s="40"/>
      <c r="C171" s="168" t="s">
        <v>531</v>
      </c>
      <c r="D171" s="169"/>
      <c r="E171" s="169"/>
      <c r="F171" s="169"/>
      <c r="G171" s="169"/>
      <c r="H171" s="169"/>
      <c r="I171" s="170"/>
      <c r="J171" s="81">
        <f>SUM(J150:J170)</f>
        <v>0</v>
      </c>
      <c r="K171" s="83"/>
      <c r="L171" s="83"/>
      <c r="M171" s="84"/>
      <c r="N171" s="85"/>
      <c r="O171" s="35"/>
    </row>
    <row r="172" spans="1:29" s="2" customFormat="1" ht="23" x14ac:dyDescent="0.3">
      <c r="B172" s="36"/>
      <c r="C172" s="178" t="s">
        <v>443</v>
      </c>
      <c r="D172" s="178"/>
      <c r="E172" s="178"/>
      <c r="F172" s="178"/>
      <c r="G172" s="178"/>
      <c r="H172" s="178"/>
      <c r="I172" s="178"/>
      <c r="J172" s="36"/>
      <c r="K172" s="36"/>
      <c r="L172" s="36"/>
      <c r="M172" s="36"/>
      <c r="N172" s="71"/>
      <c r="O172" s="35"/>
      <c r="Q172" s="1"/>
      <c r="R172" s="1"/>
      <c r="S172" s="1"/>
      <c r="T172" s="1"/>
      <c r="U172" s="1"/>
      <c r="V172" s="1"/>
      <c r="W172" s="1"/>
      <c r="X172" s="1"/>
      <c r="Y172" s="1"/>
      <c r="Z172" s="1"/>
      <c r="AA172" s="1"/>
      <c r="AB172" s="1"/>
      <c r="AC172" s="1"/>
    </row>
    <row r="173" spans="1:29" s="2" customFormat="1" ht="75" customHeight="1" x14ac:dyDescent="0.4">
      <c r="B173" s="42" t="s">
        <v>192</v>
      </c>
      <c r="C173" s="132" t="s">
        <v>190</v>
      </c>
      <c r="D173" s="55" t="s">
        <v>641</v>
      </c>
      <c r="E173" s="155" t="s">
        <v>614</v>
      </c>
      <c r="F173" s="74">
        <v>15</v>
      </c>
      <c r="G173" s="38" t="s">
        <v>11</v>
      </c>
      <c r="H173" s="77">
        <v>7500</v>
      </c>
      <c r="I173" s="76"/>
      <c r="J173" s="77">
        <f t="shared" ref="J173:J178" si="9">IF(G173="קומפ'",(I173),(F173*I173))</f>
        <v>0</v>
      </c>
      <c r="K173" s="78"/>
      <c r="L173" s="78"/>
      <c r="M173" s="78"/>
      <c r="N173" s="80"/>
      <c r="O173" s="35" t="s">
        <v>592</v>
      </c>
    </row>
    <row r="174" spans="1:29" s="2" customFormat="1" ht="37.5" customHeight="1" x14ac:dyDescent="0.4">
      <c r="B174" s="42" t="s">
        <v>538</v>
      </c>
      <c r="C174" s="133"/>
      <c r="D174" s="55" t="s">
        <v>640</v>
      </c>
      <c r="E174" s="157"/>
      <c r="F174" s="74">
        <v>1000</v>
      </c>
      <c r="G174" s="38" t="s">
        <v>11</v>
      </c>
      <c r="H174" s="77">
        <v>200</v>
      </c>
      <c r="I174" s="76"/>
      <c r="J174" s="77">
        <f t="shared" si="9"/>
        <v>0</v>
      </c>
      <c r="K174" s="78"/>
      <c r="L174" s="78"/>
      <c r="M174" s="78"/>
      <c r="N174" s="80"/>
      <c r="O174" s="35"/>
    </row>
    <row r="175" spans="1:29" s="2" customFormat="1" ht="43" x14ac:dyDescent="0.4">
      <c r="B175" s="42" t="s">
        <v>639</v>
      </c>
      <c r="C175" s="134"/>
      <c r="D175" s="54" t="s">
        <v>571</v>
      </c>
      <c r="E175" s="129" t="s">
        <v>560</v>
      </c>
      <c r="F175" s="74">
        <v>15</v>
      </c>
      <c r="G175" s="38" t="s">
        <v>11</v>
      </c>
      <c r="H175" s="77">
        <v>8000</v>
      </c>
      <c r="I175" s="76"/>
      <c r="J175" s="77">
        <f t="shared" si="9"/>
        <v>0</v>
      </c>
      <c r="K175" s="78"/>
      <c r="L175" s="78"/>
      <c r="M175" s="78"/>
      <c r="N175" s="80"/>
      <c r="O175" s="35" t="s">
        <v>592</v>
      </c>
    </row>
    <row r="176" spans="1:29" s="1" customFormat="1" ht="43" x14ac:dyDescent="0.4">
      <c r="A176" s="2"/>
      <c r="B176" s="42" t="s">
        <v>193</v>
      </c>
      <c r="C176" s="149" t="s">
        <v>191</v>
      </c>
      <c r="D176" s="56" t="s">
        <v>400</v>
      </c>
      <c r="E176" s="141" t="s">
        <v>89</v>
      </c>
      <c r="F176" s="74">
        <v>30</v>
      </c>
      <c r="G176" s="38" t="s">
        <v>11</v>
      </c>
      <c r="H176" s="77">
        <v>5000</v>
      </c>
      <c r="I176" s="76"/>
      <c r="J176" s="77">
        <f t="shared" si="9"/>
        <v>0</v>
      </c>
      <c r="K176" s="78"/>
      <c r="L176" s="78"/>
      <c r="M176" s="78"/>
      <c r="N176" s="79"/>
      <c r="O176" s="35" t="s">
        <v>592</v>
      </c>
    </row>
    <row r="177" spans="1:29" s="1" customFormat="1" ht="43" x14ac:dyDescent="0.4">
      <c r="A177" s="2"/>
      <c r="B177" s="42" t="s">
        <v>401</v>
      </c>
      <c r="C177" s="150"/>
      <c r="D177" s="56" t="s">
        <v>572</v>
      </c>
      <c r="E177" s="142"/>
      <c r="F177" s="74">
        <v>30</v>
      </c>
      <c r="G177" s="38" t="s">
        <v>11</v>
      </c>
      <c r="H177" s="77">
        <v>500</v>
      </c>
      <c r="I177" s="76"/>
      <c r="J177" s="77">
        <f t="shared" si="9"/>
        <v>0</v>
      </c>
      <c r="K177" s="78"/>
      <c r="L177" s="78"/>
      <c r="M177" s="78"/>
      <c r="N177" s="79"/>
      <c r="O177" s="35" t="s">
        <v>592</v>
      </c>
    </row>
    <row r="178" spans="1:29" s="1" customFormat="1" ht="43" x14ac:dyDescent="0.4">
      <c r="A178" s="2"/>
      <c r="B178" s="42" t="s">
        <v>194</v>
      </c>
      <c r="C178" s="31">
        <v>9.3000000000000007</v>
      </c>
      <c r="D178" s="55" t="s">
        <v>573</v>
      </c>
      <c r="E178" s="57" t="s">
        <v>90</v>
      </c>
      <c r="F178" s="74">
        <v>1</v>
      </c>
      <c r="G178" s="42" t="s">
        <v>34</v>
      </c>
      <c r="H178" s="77">
        <v>15000</v>
      </c>
      <c r="I178" s="76"/>
      <c r="J178" s="77">
        <f t="shared" si="9"/>
        <v>0</v>
      </c>
      <c r="K178" s="78"/>
      <c r="L178" s="78"/>
      <c r="M178" s="78"/>
      <c r="N178" s="82"/>
      <c r="O178" s="35" t="s">
        <v>592</v>
      </c>
    </row>
    <row r="179" spans="1:29" s="2" customFormat="1" ht="23" x14ac:dyDescent="0.4">
      <c r="B179" s="40"/>
      <c r="C179" s="186" t="s">
        <v>532</v>
      </c>
      <c r="D179" s="187"/>
      <c r="E179" s="187"/>
      <c r="F179" s="187"/>
      <c r="G179" s="187"/>
      <c r="H179" s="187"/>
      <c r="I179" s="188"/>
      <c r="J179" s="81">
        <f>SUM(J173:J178)</f>
        <v>0</v>
      </c>
      <c r="K179" s="83"/>
      <c r="L179" s="83"/>
      <c r="M179" s="84"/>
      <c r="N179" s="85"/>
      <c r="O179" s="35"/>
    </row>
    <row r="180" spans="1:29" s="2" customFormat="1" ht="23" x14ac:dyDescent="0.3">
      <c r="B180" s="36"/>
      <c r="C180" s="160" t="s">
        <v>444</v>
      </c>
      <c r="D180" s="160"/>
      <c r="E180" s="160"/>
      <c r="F180" s="160"/>
      <c r="G180" s="160"/>
      <c r="H180" s="160"/>
      <c r="I180" s="160"/>
      <c r="J180" s="36"/>
      <c r="K180" s="36"/>
      <c r="L180" s="36"/>
      <c r="M180" s="36"/>
      <c r="N180" s="71"/>
      <c r="O180" s="35"/>
      <c r="Q180" s="1"/>
      <c r="R180" s="1"/>
      <c r="S180" s="1"/>
      <c r="T180" s="1"/>
      <c r="U180" s="1"/>
      <c r="V180" s="1"/>
      <c r="W180" s="1"/>
      <c r="X180" s="1"/>
      <c r="Y180" s="1"/>
      <c r="Z180" s="1"/>
      <c r="AA180" s="1"/>
      <c r="AB180" s="1"/>
      <c r="AC180" s="1"/>
    </row>
    <row r="181" spans="1:29" s="1" customFormat="1" ht="43" x14ac:dyDescent="0.4">
      <c r="A181" s="2"/>
      <c r="B181" s="42" t="s">
        <v>199</v>
      </c>
      <c r="C181" s="132" t="s">
        <v>195</v>
      </c>
      <c r="D181" s="54" t="s">
        <v>140</v>
      </c>
      <c r="E181" s="155" t="s">
        <v>91</v>
      </c>
      <c r="F181" s="92">
        <v>30</v>
      </c>
      <c r="G181" s="38" t="s">
        <v>11</v>
      </c>
      <c r="H181" s="77">
        <v>400</v>
      </c>
      <c r="I181" s="76"/>
      <c r="J181" s="77">
        <f t="shared" ref="J181:J195" si="10">IF(G181="יח'",(F181*I181),(I181))</f>
        <v>0</v>
      </c>
      <c r="K181" s="78"/>
      <c r="L181" s="78"/>
      <c r="M181" s="78"/>
      <c r="N181" s="80"/>
      <c r="O181" s="35" t="s">
        <v>592</v>
      </c>
    </row>
    <row r="182" spans="1:29" s="1" customFormat="1" ht="42.75" customHeight="1" x14ac:dyDescent="0.4">
      <c r="A182" s="2"/>
      <c r="B182" s="42" t="s">
        <v>537</v>
      </c>
      <c r="C182" s="133"/>
      <c r="D182" s="54" t="s">
        <v>490</v>
      </c>
      <c r="E182" s="156"/>
      <c r="F182" s="74">
        <v>70</v>
      </c>
      <c r="G182" s="38" t="s">
        <v>11</v>
      </c>
      <c r="H182" s="77">
        <v>2000</v>
      </c>
      <c r="I182" s="76"/>
      <c r="J182" s="77">
        <f t="shared" si="10"/>
        <v>0</v>
      </c>
      <c r="K182" s="78"/>
      <c r="L182" s="78"/>
      <c r="M182" s="78"/>
      <c r="N182" s="80"/>
      <c r="O182" s="35" t="s">
        <v>592</v>
      </c>
    </row>
    <row r="183" spans="1:29" s="1" customFormat="1" ht="42.75" customHeight="1" x14ac:dyDescent="0.4">
      <c r="A183" s="2"/>
      <c r="B183" s="42" t="s">
        <v>618</v>
      </c>
      <c r="C183" s="134"/>
      <c r="D183" s="54" t="s">
        <v>619</v>
      </c>
      <c r="E183" s="157"/>
      <c r="F183" s="74">
        <v>2</v>
      </c>
      <c r="G183" s="38" t="s">
        <v>11</v>
      </c>
      <c r="H183" s="77">
        <v>8000</v>
      </c>
      <c r="I183" s="76"/>
      <c r="J183" s="77">
        <f t="shared" si="10"/>
        <v>0</v>
      </c>
      <c r="K183" s="78"/>
      <c r="L183" s="78"/>
      <c r="M183" s="78"/>
      <c r="N183" s="80"/>
      <c r="O183" s="35"/>
    </row>
    <row r="184" spans="1:29" s="1" customFormat="1" ht="43" x14ac:dyDescent="0.4">
      <c r="A184" s="2"/>
      <c r="B184" s="42" t="s">
        <v>200</v>
      </c>
      <c r="C184" s="132" t="s">
        <v>196</v>
      </c>
      <c r="D184" s="54" t="s">
        <v>138</v>
      </c>
      <c r="E184" s="155" t="s">
        <v>91</v>
      </c>
      <c r="F184" s="74">
        <v>30</v>
      </c>
      <c r="G184" s="38" t="s">
        <v>11</v>
      </c>
      <c r="H184" s="77">
        <v>1000</v>
      </c>
      <c r="I184" s="76"/>
      <c r="J184" s="77">
        <f t="shared" si="10"/>
        <v>0</v>
      </c>
      <c r="K184" s="78"/>
      <c r="L184" s="78"/>
      <c r="M184" s="78"/>
      <c r="N184" s="80"/>
      <c r="O184" s="35" t="s">
        <v>592</v>
      </c>
    </row>
    <row r="185" spans="1:29" s="1" customFormat="1" ht="42" x14ac:dyDescent="0.3">
      <c r="A185" s="2"/>
      <c r="B185" s="42" t="s">
        <v>201</v>
      </c>
      <c r="C185" s="134"/>
      <c r="D185" s="54" t="s">
        <v>92</v>
      </c>
      <c r="E185" s="157"/>
      <c r="F185" s="74">
        <v>70</v>
      </c>
      <c r="G185" s="38" t="s">
        <v>11</v>
      </c>
      <c r="H185" s="77">
        <v>1500</v>
      </c>
      <c r="I185" s="76"/>
      <c r="J185" s="77">
        <f t="shared" si="10"/>
        <v>0</v>
      </c>
      <c r="K185" s="78"/>
      <c r="L185" s="78"/>
      <c r="M185" s="78"/>
      <c r="N185" s="3"/>
      <c r="O185" s="35" t="s">
        <v>592</v>
      </c>
    </row>
    <row r="186" spans="1:29" s="1" customFormat="1" ht="43" x14ac:dyDescent="0.4">
      <c r="A186" s="2"/>
      <c r="B186" s="42" t="s">
        <v>202</v>
      </c>
      <c r="C186" s="132" t="s">
        <v>197</v>
      </c>
      <c r="D186" s="54" t="s">
        <v>93</v>
      </c>
      <c r="E186" s="155" t="s">
        <v>13</v>
      </c>
      <c r="F186" s="74">
        <v>10</v>
      </c>
      <c r="G186" s="42" t="s">
        <v>11</v>
      </c>
      <c r="H186" s="77">
        <v>200</v>
      </c>
      <c r="I186" s="76"/>
      <c r="J186" s="77">
        <f t="shared" si="10"/>
        <v>0</v>
      </c>
      <c r="K186" s="78"/>
      <c r="L186" s="78"/>
      <c r="M186" s="78"/>
      <c r="N186" s="80"/>
      <c r="O186" s="35" t="s">
        <v>592</v>
      </c>
    </row>
    <row r="187" spans="1:29" s="1" customFormat="1" ht="43" x14ac:dyDescent="0.4">
      <c r="A187" s="2"/>
      <c r="B187" s="42" t="s">
        <v>203</v>
      </c>
      <c r="C187" s="133"/>
      <c r="D187" s="54" t="s">
        <v>94</v>
      </c>
      <c r="E187" s="156"/>
      <c r="F187" s="74">
        <v>10</v>
      </c>
      <c r="G187" s="42" t="s">
        <v>11</v>
      </c>
      <c r="H187" s="77">
        <v>200</v>
      </c>
      <c r="I187" s="76"/>
      <c r="J187" s="77">
        <f t="shared" si="10"/>
        <v>0</v>
      </c>
      <c r="K187" s="78"/>
      <c r="L187" s="78"/>
      <c r="M187" s="78"/>
      <c r="N187" s="80"/>
      <c r="O187" s="35" t="s">
        <v>592</v>
      </c>
    </row>
    <row r="188" spans="1:29" s="1" customFormat="1" ht="43" x14ac:dyDescent="0.4">
      <c r="A188" s="2"/>
      <c r="B188" s="42" t="s">
        <v>204</v>
      </c>
      <c r="C188" s="133"/>
      <c r="D188" s="54" t="s">
        <v>95</v>
      </c>
      <c r="E188" s="156"/>
      <c r="F188" s="74">
        <v>10</v>
      </c>
      <c r="G188" s="42" t="s">
        <v>11</v>
      </c>
      <c r="H188" s="77">
        <v>300</v>
      </c>
      <c r="I188" s="76"/>
      <c r="J188" s="77">
        <f t="shared" si="10"/>
        <v>0</v>
      </c>
      <c r="K188" s="78"/>
      <c r="L188" s="78"/>
      <c r="M188" s="78"/>
      <c r="N188" s="80"/>
      <c r="O188" s="35" t="s">
        <v>592</v>
      </c>
    </row>
    <row r="189" spans="1:29" s="1" customFormat="1" ht="43" x14ac:dyDescent="0.4">
      <c r="A189" s="2"/>
      <c r="B189" s="42" t="s">
        <v>205</v>
      </c>
      <c r="C189" s="133"/>
      <c r="D189" s="54" t="s">
        <v>96</v>
      </c>
      <c r="E189" s="156"/>
      <c r="F189" s="74">
        <v>10</v>
      </c>
      <c r="G189" s="42" t="s">
        <v>11</v>
      </c>
      <c r="H189" s="77">
        <v>100</v>
      </c>
      <c r="I189" s="76"/>
      <c r="J189" s="77">
        <f t="shared" si="10"/>
        <v>0</v>
      </c>
      <c r="K189" s="78"/>
      <c r="L189" s="78"/>
      <c r="M189" s="78"/>
      <c r="N189" s="80"/>
      <c r="O189" s="35" t="s">
        <v>592</v>
      </c>
    </row>
    <row r="190" spans="1:29" s="1" customFormat="1" ht="43" x14ac:dyDescent="0.4">
      <c r="A190" s="2"/>
      <c r="B190" s="42" t="s">
        <v>206</v>
      </c>
      <c r="C190" s="133"/>
      <c r="D190" s="54" t="s">
        <v>97</v>
      </c>
      <c r="E190" s="156"/>
      <c r="F190" s="74">
        <v>50</v>
      </c>
      <c r="G190" s="42" t="s">
        <v>11</v>
      </c>
      <c r="H190" s="77">
        <v>150</v>
      </c>
      <c r="I190" s="76"/>
      <c r="J190" s="77">
        <f t="shared" si="10"/>
        <v>0</v>
      </c>
      <c r="K190" s="78"/>
      <c r="L190" s="78"/>
      <c r="M190" s="78"/>
      <c r="N190" s="80"/>
      <c r="O190" s="35" t="s">
        <v>592</v>
      </c>
    </row>
    <row r="191" spans="1:29" s="1" customFormat="1" ht="43" x14ac:dyDescent="0.4">
      <c r="A191" s="2"/>
      <c r="B191" s="42" t="s">
        <v>207</v>
      </c>
      <c r="C191" s="134"/>
      <c r="D191" s="54" t="s">
        <v>98</v>
      </c>
      <c r="E191" s="157"/>
      <c r="F191" s="74">
        <v>50</v>
      </c>
      <c r="G191" s="42" t="s">
        <v>11</v>
      </c>
      <c r="H191" s="77">
        <v>150</v>
      </c>
      <c r="I191" s="76"/>
      <c r="J191" s="77">
        <f t="shared" si="10"/>
        <v>0</v>
      </c>
      <c r="K191" s="78"/>
      <c r="L191" s="78"/>
      <c r="M191" s="78"/>
      <c r="N191" s="80"/>
      <c r="O191" s="35" t="s">
        <v>592</v>
      </c>
    </row>
    <row r="192" spans="1:29" s="2" customFormat="1" ht="43" x14ac:dyDescent="0.4">
      <c r="B192" s="42" t="s">
        <v>208</v>
      </c>
      <c r="C192" s="19" t="s">
        <v>198</v>
      </c>
      <c r="D192" s="55" t="s">
        <v>99</v>
      </c>
      <c r="E192" s="127" t="s">
        <v>13</v>
      </c>
      <c r="F192" s="74">
        <v>5</v>
      </c>
      <c r="G192" s="42" t="s">
        <v>11</v>
      </c>
      <c r="H192" s="77">
        <v>500</v>
      </c>
      <c r="I192" s="76"/>
      <c r="J192" s="77">
        <f t="shared" si="10"/>
        <v>0</v>
      </c>
      <c r="K192" s="78"/>
      <c r="L192" s="78"/>
      <c r="M192" s="78"/>
      <c r="N192" s="80"/>
      <c r="O192" s="35" t="s">
        <v>592</v>
      </c>
    </row>
    <row r="193" spans="1:29" s="2" customFormat="1" ht="43" x14ac:dyDescent="0.4">
      <c r="B193" s="42" t="s">
        <v>388</v>
      </c>
      <c r="C193" s="18">
        <v>10.5</v>
      </c>
      <c r="D193" s="55" t="s">
        <v>389</v>
      </c>
      <c r="E193" s="127" t="s">
        <v>13</v>
      </c>
      <c r="F193" s="74">
        <v>10</v>
      </c>
      <c r="G193" s="42" t="s">
        <v>11</v>
      </c>
      <c r="H193" s="77">
        <v>100</v>
      </c>
      <c r="I193" s="76"/>
      <c r="J193" s="77">
        <f t="shared" si="10"/>
        <v>0</v>
      </c>
      <c r="K193" s="78"/>
      <c r="L193" s="78"/>
      <c r="M193" s="78"/>
      <c r="N193" s="80"/>
      <c r="O193" s="35" t="s">
        <v>592</v>
      </c>
    </row>
    <row r="194" spans="1:29" s="2" customFormat="1" ht="43" x14ac:dyDescent="0.4">
      <c r="B194" s="42" t="s">
        <v>451</v>
      </c>
      <c r="C194" s="26">
        <v>10.6</v>
      </c>
      <c r="D194" s="55" t="s">
        <v>452</v>
      </c>
      <c r="E194" s="127" t="s">
        <v>13</v>
      </c>
      <c r="F194" s="74">
        <v>5</v>
      </c>
      <c r="G194" s="42" t="s">
        <v>11</v>
      </c>
      <c r="H194" s="77">
        <v>150</v>
      </c>
      <c r="I194" s="76"/>
      <c r="J194" s="77">
        <f t="shared" si="10"/>
        <v>0</v>
      </c>
      <c r="K194" s="78"/>
      <c r="L194" s="78"/>
      <c r="M194" s="78"/>
      <c r="N194" s="80"/>
      <c r="O194" s="35" t="s">
        <v>592</v>
      </c>
    </row>
    <row r="195" spans="1:29" s="2" customFormat="1" ht="43" x14ac:dyDescent="0.4">
      <c r="B195" s="42" t="s">
        <v>472</v>
      </c>
      <c r="C195" s="27">
        <v>10.7</v>
      </c>
      <c r="D195" s="55" t="s">
        <v>473</v>
      </c>
      <c r="E195" s="127" t="s">
        <v>13</v>
      </c>
      <c r="F195" s="74">
        <v>5</v>
      </c>
      <c r="G195" s="42" t="s">
        <v>11</v>
      </c>
      <c r="H195" s="77">
        <v>700</v>
      </c>
      <c r="I195" s="76"/>
      <c r="J195" s="77">
        <f t="shared" si="10"/>
        <v>0</v>
      </c>
      <c r="K195" s="78"/>
      <c r="L195" s="78"/>
      <c r="M195" s="78"/>
      <c r="N195" s="80"/>
      <c r="O195" s="35" t="s">
        <v>592</v>
      </c>
    </row>
    <row r="196" spans="1:29" s="2" customFormat="1" ht="23" x14ac:dyDescent="0.4">
      <c r="B196" s="40"/>
      <c r="C196" s="186" t="s">
        <v>533</v>
      </c>
      <c r="D196" s="187"/>
      <c r="E196" s="187"/>
      <c r="F196" s="187"/>
      <c r="G196" s="187"/>
      <c r="H196" s="187"/>
      <c r="I196" s="188"/>
      <c r="J196" s="81">
        <f>SUM(J181:J195)</f>
        <v>0</v>
      </c>
      <c r="K196" s="83"/>
      <c r="L196" s="83"/>
      <c r="M196" s="84"/>
      <c r="N196" s="85"/>
      <c r="O196" s="35"/>
    </row>
    <row r="197" spans="1:29" s="2" customFormat="1" ht="23" x14ac:dyDescent="0.3">
      <c r="B197" s="36"/>
      <c r="C197" s="160" t="s">
        <v>445</v>
      </c>
      <c r="D197" s="160"/>
      <c r="E197" s="160"/>
      <c r="F197" s="160"/>
      <c r="G197" s="160"/>
      <c r="H197" s="160"/>
      <c r="I197" s="160"/>
      <c r="J197" s="36"/>
      <c r="K197" s="36"/>
      <c r="L197" s="36"/>
      <c r="M197" s="36"/>
      <c r="N197" s="71"/>
      <c r="O197" s="35"/>
      <c r="Q197" s="1"/>
      <c r="R197" s="1"/>
      <c r="S197" s="1"/>
      <c r="T197" s="1"/>
      <c r="U197" s="1"/>
      <c r="V197" s="1"/>
      <c r="W197" s="1"/>
      <c r="X197" s="1"/>
      <c r="Y197" s="1"/>
      <c r="Z197" s="1"/>
      <c r="AA197" s="1"/>
      <c r="AB197" s="1"/>
      <c r="AC197" s="1"/>
    </row>
    <row r="198" spans="1:29" s="1" customFormat="1" ht="43" x14ac:dyDescent="0.4">
      <c r="A198" s="2"/>
      <c r="B198" s="42" t="s">
        <v>218</v>
      </c>
      <c r="C198" s="149" t="s">
        <v>209</v>
      </c>
      <c r="D198" s="55" t="s">
        <v>467</v>
      </c>
      <c r="E198" s="141" t="s">
        <v>466</v>
      </c>
      <c r="F198" s="74">
        <v>50</v>
      </c>
      <c r="G198" s="38" t="s">
        <v>11</v>
      </c>
      <c r="H198" s="77">
        <v>1200</v>
      </c>
      <c r="I198" s="76"/>
      <c r="J198" s="77">
        <f t="shared" ref="J198:J248" si="11">IF(G198="קומפ'",(I198),(F198*I198))</f>
        <v>0</v>
      </c>
      <c r="K198" s="78"/>
      <c r="L198" s="78"/>
      <c r="M198" s="78"/>
      <c r="N198" s="79"/>
      <c r="O198" s="35" t="s">
        <v>592</v>
      </c>
    </row>
    <row r="199" spans="1:29" s="1" customFormat="1" ht="43" x14ac:dyDescent="0.4">
      <c r="A199" s="2"/>
      <c r="B199" s="42" t="s">
        <v>219</v>
      </c>
      <c r="C199" s="174"/>
      <c r="D199" s="55" t="s">
        <v>468</v>
      </c>
      <c r="E199" s="142"/>
      <c r="F199" s="74">
        <v>50</v>
      </c>
      <c r="G199" s="38" t="s">
        <v>11</v>
      </c>
      <c r="H199" s="77">
        <v>1000</v>
      </c>
      <c r="I199" s="76"/>
      <c r="J199" s="77">
        <f t="shared" si="11"/>
        <v>0</v>
      </c>
      <c r="K199" s="78"/>
      <c r="L199" s="78"/>
      <c r="M199" s="78"/>
      <c r="N199" s="79"/>
      <c r="O199" s="35" t="s">
        <v>592</v>
      </c>
    </row>
    <row r="200" spans="1:29" s="1" customFormat="1" ht="43" x14ac:dyDescent="0.4">
      <c r="A200" s="2"/>
      <c r="B200" s="42" t="s">
        <v>220</v>
      </c>
      <c r="C200" s="174"/>
      <c r="D200" s="56" t="s">
        <v>574</v>
      </c>
      <c r="E200" s="61" t="s">
        <v>33</v>
      </c>
      <c r="F200" s="74">
        <v>20</v>
      </c>
      <c r="G200" s="38" t="s">
        <v>11</v>
      </c>
      <c r="H200" s="77">
        <v>1500</v>
      </c>
      <c r="I200" s="76"/>
      <c r="J200" s="77">
        <f t="shared" si="11"/>
        <v>0</v>
      </c>
      <c r="K200" s="78"/>
      <c r="L200" s="78"/>
      <c r="M200" s="78"/>
      <c r="N200" s="79"/>
      <c r="O200" s="35" t="s">
        <v>592</v>
      </c>
    </row>
    <row r="201" spans="1:29" s="1" customFormat="1" ht="43" x14ac:dyDescent="0.4">
      <c r="A201" s="2"/>
      <c r="B201" s="42" t="s">
        <v>269</v>
      </c>
      <c r="C201" s="150"/>
      <c r="D201" s="56" t="s">
        <v>100</v>
      </c>
      <c r="E201" s="61" t="s">
        <v>33</v>
      </c>
      <c r="F201" s="74">
        <v>5</v>
      </c>
      <c r="G201" s="38" t="s">
        <v>11</v>
      </c>
      <c r="H201" s="77">
        <v>1000</v>
      </c>
      <c r="I201" s="76"/>
      <c r="J201" s="77">
        <f t="shared" si="11"/>
        <v>0</v>
      </c>
      <c r="K201" s="78"/>
      <c r="L201" s="78"/>
      <c r="M201" s="78"/>
      <c r="N201" s="79"/>
      <c r="O201" s="35" t="s">
        <v>592</v>
      </c>
    </row>
    <row r="202" spans="1:29" s="1" customFormat="1" ht="43" x14ac:dyDescent="0.4">
      <c r="A202" s="2"/>
      <c r="B202" s="42" t="s">
        <v>221</v>
      </c>
      <c r="C202" s="171" t="s">
        <v>210</v>
      </c>
      <c r="D202" s="56" t="s">
        <v>137</v>
      </c>
      <c r="E202" s="141" t="s">
        <v>466</v>
      </c>
      <c r="F202" s="74">
        <v>40</v>
      </c>
      <c r="G202" s="38" t="s">
        <v>11</v>
      </c>
      <c r="H202" s="77">
        <v>800</v>
      </c>
      <c r="I202" s="76"/>
      <c r="J202" s="77">
        <f t="shared" si="11"/>
        <v>0</v>
      </c>
      <c r="K202" s="78"/>
      <c r="L202" s="78"/>
      <c r="M202" s="78"/>
      <c r="N202" s="79"/>
      <c r="O202" s="35" t="s">
        <v>592</v>
      </c>
    </row>
    <row r="203" spans="1:29" s="1" customFormat="1" ht="43" x14ac:dyDescent="0.4">
      <c r="A203" s="2"/>
      <c r="B203" s="42" t="s">
        <v>222</v>
      </c>
      <c r="C203" s="172"/>
      <c r="D203" s="56" t="s">
        <v>101</v>
      </c>
      <c r="E203" s="145"/>
      <c r="F203" s="74">
        <v>40</v>
      </c>
      <c r="G203" s="38" t="s">
        <v>11</v>
      </c>
      <c r="H203" s="77">
        <v>1200</v>
      </c>
      <c r="I203" s="76"/>
      <c r="J203" s="77">
        <f t="shared" si="11"/>
        <v>0</v>
      </c>
      <c r="K203" s="78"/>
      <c r="L203" s="78"/>
      <c r="M203" s="78"/>
      <c r="N203" s="79"/>
      <c r="O203" s="35" t="s">
        <v>592</v>
      </c>
    </row>
    <row r="204" spans="1:29" s="1" customFormat="1" ht="43" x14ac:dyDescent="0.4">
      <c r="A204" s="2"/>
      <c r="B204" s="42" t="s">
        <v>223</v>
      </c>
      <c r="C204" s="172"/>
      <c r="D204" s="56" t="s">
        <v>102</v>
      </c>
      <c r="E204" s="145"/>
      <c r="F204" s="74">
        <v>5</v>
      </c>
      <c r="G204" s="38" t="s">
        <v>11</v>
      </c>
      <c r="H204" s="77">
        <v>3000</v>
      </c>
      <c r="I204" s="76"/>
      <c r="J204" s="77">
        <f t="shared" si="11"/>
        <v>0</v>
      </c>
      <c r="K204" s="78"/>
      <c r="L204" s="78"/>
      <c r="M204" s="78"/>
      <c r="N204" s="79"/>
      <c r="O204" s="35" t="s">
        <v>592</v>
      </c>
    </row>
    <row r="205" spans="1:29" s="1" customFormat="1" ht="43" x14ac:dyDescent="0.4">
      <c r="A205" s="2"/>
      <c r="B205" s="42" t="s">
        <v>224</v>
      </c>
      <c r="C205" s="173"/>
      <c r="D205" s="56" t="s">
        <v>103</v>
      </c>
      <c r="E205" s="142"/>
      <c r="F205" s="74">
        <v>5</v>
      </c>
      <c r="G205" s="38" t="s">
        <v>11</v>
      </c>
      <c r="H205" s="77">
        <v>4000</v>
      </c>
      <c r="I205" s="76"/>
      <c r="J205" s="77">
        <f t="shared" si="11"/>
        <v>0</v>
      </c>
      <c r="K205" s="78"/>
      <c r="L205" s="78"/>
      <c r="M205" s="78"/>
      <c r="N205" s="79"/>
      <c r="O205" s="35" t="s">
        <v>592</v>
      </c>
    </row>
    <row r="206" spans="1:29" s="1" customFormat="1" ht="43" x14ac:dyDescent="0.4">
      <c r="A206" s="2"/>
      <c r="B206" s="42" t="s">
        <v>225</v>
      </c>
      <c r="C206" s="149" t="s">
        <v>211</v>
      </c>
      <c r="D206" s="55" t="s">
        <v>601</v>
      </c>
      <c r="E206" s="155" t="s">
        <v>363</v>
      </c>
      <c r="F206" s="74">
        <v>20</v>
      </c>
      <c r="G206" s="38" t="s">
        <v>11</v>
      </c>
      <c r="H206" s="77">
        <v>1500</v>
      </c>
      <c r="I206" s="76"/>
      <c r="J206" s="77">
        <f t="shared" si="11"/>
        <v>0</v>
      </c>
      <c r="K206" s="78"/>
      <c r="L206" s="78"/>
      <c r="M206" s="78"/>
      <c r="N206" s="79"/>
      <c r="O206" s="35" t="s">
        <v>592</v>
      </c>
    </row>
    <row r="207" spans="1:29" s="1" customFormat="1" ht="43" x14ac:dyDescent="0.4">
      <c r="A207" s="2"/>
      <c r="B207" s="42" t="s">
        <v>226</v>
      </c>
      <c r="C207" s="174"/>
      <c r="D207" s="55" t="s">
        <v>602</v>
      </c>
      <c r="E207" s="156"/>
      <c r="F207" s="74">
        <v>20</v>
      </c>
      <c r="G207" s="38" t="s">
        <v>11</v>
      </c>
      <c r="H207" s="77">
        <v>2100</v>
      </c>
      <c r="I207" s="76"/>
      <c r="J207" s="77">
        <f t="shared" si="11"/>
        <v>0</v>
      </c>
      <c r="K207" s="78"/>
      <c r="L207" s="78"/>
      <c r="M207" s="78"/>
      <c r="N207" s="79"/>
      <c r="O207" s="35" t="s">
        <v>592</v>
      </c>
    </row>
    <row r="208" spans="1:29" s="1" customFormat="1" ht="43" x14ac:dyDescent="0.4">
      <c r="A208" s="2"/>
      <c r="B208" s="42" t="s">
        <v>227</v>
      </c>
      <c r="C208" s="174"/>
      <c r="D208" s="55" t="s">
        <v>603</v>
      </c>
      <c r="E208" s="156"/>
      <c r="F208" s="74">
        <v>50</v>
      </c>
      <c r="G208" s="38" t="s">
        <v>11</v>
      </c>
      <c r="H208" s="77">
        <v>2700</v>
      </c>
      <c r="I208" s="76"/>
      <c r="J208" s="77">
        <f t="shared" si="11"/>
        <v>0</v>
      </c>
      <c r="K208" s="78"/>
      <c r="L208" s="78"/>
      <c r="M208" s="78"/>
      <c r="N208" s="79"/>
      <c r="O208" s="35" t="s">
        <v>592</v>
      </c>
    </row>
    <row r="209" spans="1:15" s="1" customFormat="1" ht="43" x14ac:dyDescent="0.4">
      <c r="A209" s="2"/>
      <c r="B209" s="42" t="s">
        <v>228</v>
      </c>
      <c r="C209" s="174"/>
      <c r="D209" s="55" t="s">
        <v>604</v>
      </c>
      <c r="E209" s="156"/>
      <c r="F209" s="74">
        <v>30</v>
      </c>
      <c r="G209" s="38" t="s">
        <v>11</v>
      </c>
      <c r="H209" s="77">
        <v>1200</v>
      </c>
      <c r="I209" s="76"/>
      <c r="J209" s="77">
        <f t="shared" si="11"/>
        <v>0</v>
      </c>
      <c r="K209" s="78"/>
      <c r="L209" s="78"/>
      <c r="M209" s="78"/>
      <c r="N209" s="79"/>
      <c r="O209" s="35" t="s">
        <v>592</v>
      </c>
    </row>
    <row r="210" spans="1:15" s="1" customFormat="1" ht="43" x14ac:dyDescent="0.4">
      <c r="A210" s="2"/>
      <c r="B210" s="42" t="s">
        <v>229</v>
      </c>
      <c r="C210" s="174"/>
      <c r="D210" s="55" t="s">
        <v>605</v>
      </c>
      <c r="E210" s="156"/>
      <c r="F210" s="74">
        <v>30</v>
      </c>
      <c r="G210" s="38" t="s">
        <v>11</v>
      </c>
      <c r="H210" s="77">
        <v>1800</v>
      </c>
      <c r="I210" s="76"/>
      <c r="J210" s="77">
        <f t="shared" si="11"/>
        <v>0</v>
      </c>
      <c r="K210" s="78"/>
      <c r="L210" s="78"/>
      <c r="M210" s="78"/>
      <c r="N210" s="79"/>
      <c r="O210" s="35" t="s">
        <v>592</v>
      </c>
    </row>
    <row r="211" spans="1:15" s="1" customFormat="1" ht="43" x14ac:dyDescent="0.4">
      <c r="A211" s="2"/>
      <c r="B211" s="42" t="s">
        <v>230</v>
      </c>
      <c r="C211" s="174"/>
      <c r="D211" s="55" t="s">
        <v>606</v>
      </c>
      <c r="E211" s="156"/>
      <c r="F211" s="74">
        <v>30</v>
      </c>
      <c r="G211" s="38" t="s">
        <v>11</v>
      </c>
      <c r="H211" s="77">
        <v>2400</v>
      </c>
      <c r="I211" s="76"/>
      <c r="J211" s="77">
        <f t="shared" si="11"/>
        <v>0</v>
      </c>
      <c r="K211" s="78"/>
      <c r="L211" s="78"/>
      <c r="M211" s="78"/>
      <c r="N211" s="79"/>
      <c r="O211" s="35" t="s">
        <v>592</v>
      </c>
    </row>
    <row r="212" spans="1:15" s="1" customFormat="1" ht="43" x14ac:dyDescent="0.4">
      <c r="A212" s="2"/>
      <c r="B212" s="42" t="s">
        <v>231</v>
      </c>
      <c r="C212" s="150"/>
      <c r="D212" s="55" t="s">
        <v>491</v>
      </c>
      <c r="E212" s="157"/>
      <c r="F212" s="74">
        <v>30</v>
      </c>
      <c r="G212" s="38" t="s">
        <v>11</v>
      </c>
      <c r="H212" s="77">
        <v>1100</v>
      </c>
      <c r="I212" s="76"/>
      <c r="J212" s="77">
        <f t="shared" si="11"/>
        <v>0</v>
      </c>
      <c r="K212" s="78"/>
      <c r="L212" s="78"/>
      <c r="M212" s="78"/>
      <c r="N212" s="79"/>
      <c r="O212" s="35" t="s">
        <v>592</v>
      </c>
    </row>
    <row r="213" spans="1:15" s="1" customFormat="1" ht="43" x14ac:dyDescent="0.4">
      <c r="A213" s="2"/>
      <c r="B213" s="42" t="s">
        <v>232</v>
      </c>
      <c r="C213" s="149" t="s">
        <v>212</v>
      </c>
      <c r="D213" s="52" t="s">
        <v>368</v>
      </c>
      <c r="E213" s="141" t="s">
        <v>590</v>
      </c>
      <c r="F213" s="74">
        <v>15</v>
      </c>
      <c r="G213" s="38" t="s">
        <v>11</v>
      </c>
      <c r="H213" s="77">
        <v>100</v>
      </c>
      <c r="I213" s="76"/>
      <c r="J213" s="77">
        <f t="shared" si="11"/>
        <v>0</v>
      </c>
      <c r="K213" s="78"/>
      <c r="L213" s="78"/>
      <c r="M213" s="78"/>
      <c r="N213" s="80"/>
      <c r="O213" s="35" t="s">
        <v>592</v>
      </c>
    </row>
    <row r="214" spans="1:15" s="1" customFormat="1" ht="43" x14ac:dyDescent="0.4">
      <c r="A214" s="2"/>
      <c r="B214" s="42" t="s">
        <v>233</v>
      </c>
      <c r="C214" s="174"/>
      <c r="D214" s="52" t="s">
        <v>493</v>
      </c>
      <c r="E214" s="145"/>
      <c r="F214" s="74">
        <v>15</v>
      </c>
      <c r="G214" s="38" t="s">
        <v>11</v>
      </c>
      <c r="H214" s="77">
        <v>100</v>
      </c>
      <c r="I214" s="76"/>
      <c r="J214" s="77">
        <f t="shared" si="11"/>
        <v>0</v>
      </c>
      <c r="K214" s="78"/>
      <c r="L214" s="78"/>
      <c r="M214" s="78"/>
      <c r="N214" s="80"/>
      <c r="O214" s="35" t="s">
        <v>592</v>
      </c>
    </row>
    <row r="215" spans="1:15" s="1" customFormat="1" ht="43" x14ac:dyDescent="0.4">
      <c r="A215" s="2"/>
      <c r="B215" s="42" t="s">
        <v>503</v>
      </c>
      <c r="C215" s="174"/>
      <c r="D215" s="52" t="s">
        <v>494</v>
      </c>
      <c r="E215" s="142"/>
      <c r="F215" s="74">
        <v>30</v>
      </c>
      <c r="G215" s="38" t="s">
        <v>11</v>
      </c>
      <c r="H215" s="77">
        <v>100</v>
      </c>
      <c r="I215" s="76"/>
      <c r="J215" s="77">
        <f t="shared" si="11"/>
        <v>0</v>
      </c>
      <c r="K215" s="78"/>
      <c r="L215" s="78"/>
      <c r="M215" s="78"/>
      <c r="N215" s="80"/>
      <c r="O215" s="35" t="s">
        <v>592</v>
      </c>
    </row>
    <row r="216" spans="1:15" s="1" customFormat="1" ht="43" x14ac:dyDescent="0.4">
      <c r="A216" s="2"/>
      <c r="B216" s="42" t="s">
        <v>504</v>
      </c>
      <c r="C216" s="174"/>
      <c r="D216" s="55" t="s">
        <v>104</v>
      </c>
      <c r="E216" s="57" t="s">
        <v>105</v>
      </c>
      <c r="F216" s="74">
        <v>5</v>
      </c>
      <c r="G216" s="42" t="s">
        <v>34</v>
      </c>
      <c r="H216" s="77">
        <v>650</v>
      </c>
      <c r="I216" s="76"/>
      <c r="J216" s="77">
        <f>IF(G216="קומפ'",(I216),(F216*I216))</f>
        <v>0</v>
      </c>
      <c r="K216" s="72"/>
      <c r="L216" s="72"/>
      <c r="M216" s="72"/>
      <c r="N216" s="79"/>
      <c r="O216" s="35" t="s">
        <v>592</v>
      </c>
    </row>
    <row r="217" spans="1:15" s="1" customFormat="1" ht="43" x14ac:dyDescent="0.4">
      <c r="A217" s="2"/>
      <c r="B217" s="42" t="s">
        <v>505</v>
      </c>
      <c r="C217" s="150"/>
      <c r="D217" s="55" t="s">
        <v>108</v>
      </c>
      <c r="E217" s="57" t="s">
        <v>109</v>
      </c>
      <c r="F217" s="74">
        <v>5</v>
      </c>
      <c r="G217" s="42" t="s">
        <v>34</v>
      </c>
      <c r="H217" s="77">
        <v>650</v>
      </c>
      <c r="I217" s="76"/>
      <c r="J217" s="77">
        <f>IF(G217="קומפ'",(I217),(F217*I217))</f>
        <v>0</v>
      </c>
      <c r="K217" s="72"/>
      <c r="L217" s="72"/>
      <c r="M217" s="72"/>
      <c r="N217" s="79"/>
      <c r="O217" s="35" t="s">
        <v>592</v>
      </c>
    </row>
    <row r="218" spans="1:15" s="1" customFormat="1" ht="43" x14ac:dyDescent="0.4">
      <c r="A218" s="2"/>
      <c r="B218" s="42" t="s">
        <v>234</v>
      </c>
      <c r="C218" s="161">
        <v>11.5</v>
      </c>
      <c r="D218" s="54" t="s">
        <v>369</v>
      </c>
      <c r="E218" s="141" t="s">
        <v>362</v>
      </c>
      <c r="F218" s="74">
        <v>100</v>
      </c>
      <c r="G218" s="38" t="s">
        <v>11</v>
      </c>
      <c r="H218" s="77">
        <v>150</v>
      </c>
      <c r="I218" s="76"/>
      <c r="J218" s="77">
        <f t="shared" si="11"/>
        <v>0</v>
      </c>
      <c r="K218" s="78"/>
      <c r="L218" s="78"/>
      <c r="M218" s="78"/>
      <c r="N218" s="80"/>
      <c r="O218" s="35" t="s">
        <v>592</v>
      </c>
    </row>
    <row r="219" spans="1:15" s="1" customFormat="1" ht="43" x14ac:dyDescent="0.4">
      <c r="A219" s="2"/>
      <c r="B219" s="48" t="s">
        <v>371</v>
      </c>
      <c r="C219" s="162"/>
      <c r="D219" s="54" t="s">
        <v>370</v>
      </c>
      <c r="E219" s="142"/>
      <c r="F219" s="93">
        <v>50</v>
      </c>
      <c r="G219" s="38" t="s">
        <v>11</v>
      </c>
      <c r="H219" s="77">
        <v>150</v>
      </c>
      <c r="I219" s="76"/>
      <c r="J219" s="77">
        <f t="shared" si="11"/>
        <v>0</v>
      </c>
      <c r="K219" s="78"/>
      <c r="L219" s="78"/>
      <c r="M219" s="78"/>
      <c r="N219" s="80"/>
      <c r="O219" s="35" t="s">
        <v>592</v>
      </c>
    </row>
    <row r="220" spans="1:15" s="1" customFormat="1" ht="43" x14ac:dyDescent="0.4">
      <c r="A220" s="2"/>
      <c r="B220" s="42" t="s">
        <v>235</v>
      </c>
      <c r="C220" s="149" t="s">
        <v>213</v>
      </c>
      <c r="D220" s="61" t="s">
        <v>364</v>
      </c>
      <c r="E220" s="141" t="s">
        <v>495</v>
      </c>
      <c r="F220" s="74">
        <v>300</v>
      </c>
      <c r="G220" s="46" t="s">
        <v>72</v>
      </c>
      <c r="H220" s="77">
        <v>8</v>
      </c>
      <c r="I220" s="76"/>
      <c r="J220" s="77">
        <f t="shared" si="11"/>
        <v>0</v>
      </c>
      <c r="K220" s="78"/>
      <c r="L220" s="78"/>
      <c r="M220" s="78"/>
      <c r="N220" s="79"/>
      <c r="O220" s="35" t="s">
        <v>592</v>
      </c>
    </row>
    <row r="221" spans="1:15" s="1" customFormat="1" ht="43" x14ac:dyDescent="0.4">
      <c r="A221" s="2"/>
      <c r="B221" s="42" t="s">
        <v>236</v>
      </c>
      <c r="C221" s="150"/>
      <c r="D221" s="57" t="s">
        <v>365</v>
      </c>
      <c r="E221" s="142"/>
      <c r="F221" s="74">
        <v>300</v>
      </c>
      <c r="G221" s="46" t="s">
        <v>72</v>
      </c>
      <c r="H221" s="77">
        <v>8</v>
      </c>
      <c r="I221" s="76"/>
      <c r="J221" s="77">
        <f t="shared" si="11"/>
        <v>0</v>
      </c>
      <c r="K221" s="78"/>
      <c r="L221" s="78"/>
      <c r="M221" s="78"/>
      <c r="N221" s="79"/>
      <c r="O221" s="35" t="s">
        <v>592</v>
      </c>
    </row>
    <row r="222" spans="1:15" s="1" customFormat="1" ht="43" x14ac:dyDescent="0.4">
      <c r="A222" s="2"/>
      <c r="B222" s="42" t="s">
        <v>237</v>
      </c>
      <c r="C222" s="149" t="s">
        <v>214</v>
      </c>
      <c r="D222" s="57" t="s">
        <v>521</v>
      </c>
      <c r="E222" s="151" t="s">
        <v>524</v>
      </c>
      <c r="F222" s="74">
        <v>500</v>
      </c>
      <c r="G222" s="42" t="s">
        <v>72</v>
      </c>
      <c r="H222" s="77">
        <v>5</v>
      </c>
      <c r="I222" s="76"/>
      <c r="J222" s="77">
        <f t="shared" si="11"/>
        <v>0</v>
      </c>
      <c r="K222" s="78"/>
      <c r="L222" s="78"/>
      <c r="M222" s="78"/>
      <c r="N222" s="79"/>
      <c r="O222" s="35" t="s">
        <v>592</v>
      </c>
    </row>
    <row r="223" spans="1:15" s="1" customFormat="1" ht="43" x14ac:dyDescent="0.4">
      <c r="A223" s="2"/>
      <c r="B223" s="42" t="s">
        <v>238</v>
      </c>
      <c r="C223" s="174"/>
      <c r="D223" s="57" t="s">
        <v>520</v>
      </c>
      <c r="E223" s="152"/>
      <c r="F223" s="74">
        <v>2000</v>
      </c>
      <c r="G223" s="46" t="s">
        <v>72</v>
      </c>
      <c r="H223" s="77">
        <v>8</v>
      </c>
      <c r="I223" s="76"/>
      <c r="J223" s="77">
        <f t="shared" si="11"/>
        <v>0</v>
      </c>
      <c r="K223" s="78"/>
      <c r="L223" s="78"/>
      <c r="M223" s="78"/>
      <c r="N223" s="79"/>
      <c r="O223" s="35" t="s">
        <v>592</v>
      </c>
    </row>
    <row r="224" spans="1:15" s="2" customFormat="1" ht="72" x14ac:dyDescent="0.4">
      <c r="B224" s="42" t="s">
        <v>512</v>
      </c>
      <c r="C224" s="174"/>
      <c r="D224" s="54" t="s">
        <v>518</v>
      </c>
      <c r="E224" s="152"/>
      <c r="F224" s="74">
        <v>20</v>
      </c>
      <c r="G224" s="42" t="s">
        <v>11</v>
      </c>
      <c r="H224" s="77">
        <v>50</v>
      </c>
      <c r="I224" s="76"/>
      <c r="J224" s="77">
        <f>IF(G224="קומפ'",(I224),(F224*I224))</f>
        <v>0</v>
      </c>
      <c r="K224" s="78"/>
      <c r="L224" s="78"/>
      <c r="M224" s="78"/>
      <c r="N224" s="80"/>
      <c r="O224" s="35" t="s">
        <v>592</v>
      </c>
    </row>
    <row r="225" spans="1:15" s="2" customFormat="1" ht="72" x14ac:dyDescent="0.4">
      <c r="B225" s="42" t="s">
        <v>513</v>
      </c>
      <c r="C225" s="150"/>
      <c r="D225" s="55" t="s">
        <v>519</v>
      </c>
      <c r="E225" s="163"/>
      <c r="F225" s="74">
        <v>10</v>
      </c>
      <c r="G225" s="42" t="s">
        <v>11</v>
      </c>
      <c r="H225" s="77">
        <v>60</v>
      </c>
      <c r="I225" s="76"/>
      <c r="J225" s="77">
        <f>IF(G225="קומפ'",(I225),(F225*I225))</f>
        <v>0</v>
      </c>
      <c r="K225" s="78"/>
      <c r="L225" s="78"/>
      <c r="M225" s="78"/>
      <c r="N225" s="80"/>
      <c r="O225" s="35" t="s">
        <v>592</v>
      </c>
    </row>
    <row r="226" spans="1:15" s="1" customFormat="1" ht="43" x14ac:dyDescent="0.4">
      <c r="A226" s="2"/>
      <c r="B226" s="42" t="s">
        <v>239</v>
      </c>
      <c r="C226" s="132" t="s">
        <v>215</v>
      </c>
      <c r="D226" s="57" t="s">
        <v>366</v>
      </c>
      <c r="E226" s="155" t="s">
        <v>362</v>
      </c>
      <c r="F226" s="74">
        <v>100</v>
      </c>
      <c r="G226" s="42" t="s">
        <v>11</v>
      </c>
      <c r="H226" s="77">
        <v>4</v>
      </c>
      <c r="I226" s="76"/>
      <c r="J226" s="77">
        <f t="shared" si="11"/>
        <v>0</v>
      </c>
      <c r="K226" s="78"/>
      <c r="L226" s="78"/>
      <c r="M226" s="78"/>
      <c r="N226" s="79"/>
      <c r="O226" s="35" t="s">
        <v>592</v>
      </c>
    </row>
    <row r="227" spans="1:15" s="1" customFormat="1" ht="43" x14ac:dyDescent="0.4">
      <c r="A227" s="2"/>
      <c r="B227" s="42" t="s">
        <v>240</v>
      </c>
      <c r="C227" s="133"/>
      <c r="D227" s="57" t="s">
        <v>470</v>
      </c>
      <c r="E227" s="156"/>
      <c r="F227" s="74">
        <v>70</v>
      </c>
      <c r="G227" s="42" t="s">
        <v>11</v>
      </c>
      <c r="H227" s="77">
        <v>5</v>
      </c>
      <c r="I227" s="76"/>
      <c r="J227" s="77">
        <f t="shared" si="11"/>
        <v>0</v>
      </c>
      <c r="K227" s="78"/>
      <c r="L227" s="78"/>
      <c r="M227" s="78"/>
      <c r="N227" s="79"/>
      <c r="O227" s="35" t="s">
        <v>592</v>
      </c>
    </row>
    <row r="228" spans="1:15" s="1" customFormat="1" ht="43" x14ac:dyDescent="0.4">
      <c r="A228" s="2"/>
      <c r="B228" s="42" t="s">
        <v>241</v>
      </c>
      <c r="C228" s="133"/>
      <c r="D228" s="57" t="s">
        <v>367</v>
      </c>
      <c r="E228" s="156"/>
      <c r="F228" s="74">
        <v>20</v>
      </c>
      <c r="G228" s="42" t="s">
        <v>11</v>
      </c>
      <c r="H228" s="77">
        <v>7</v>
      </c>
      <c r="I228" s="76"/>
      <c r="J228" s="77">
        <f t="shared" si="11"/>
        <v>0</v>
      </c>
      <c r="K228" s="78"/>
      <c r="L228" s="78"/>
      <c r="M228" s="78"/>
      <c r="N228" s="79"/>
      <c r="O228" s="35" t="s">
        <v>592</v>
      </c>
    </row>
    <row r="229" spans="1:15" s="1" customFormat="1" ht="43" x14ac:dyDescent="0.4">
      <c r="A229" s="2"/>
      <c r="B229" s="42" t="s">
        <v>242</v>
      </c>
      <c r="C229" s="134"/>
      <c r="D229" s="57" t="s">
        <v>471</v>
      </c>
      <c r="E229" s="157"/>
      <c r="F229" s="74">
        <v>10</v>
      </c>
      <c r="G229" s="42" t="s">
        <v>11</v>
      </c>
      <c r="H229" s="77">
        <v>10</v>
      </c>
      <c r="I229" s="76"/>
      <c r="J229" s="77">
        <f t="shared" si="11"/>
        <v>0</v>
      </c>
      <c r="K229" s="78"/>
      <c r="L229" s="78"/>
      <c r="M229" s="78"/>
      <c r="N229" s="79"/>
      <c r="O229" s="35" t="s">
        <v>592</v>
      </c>
    </row>
    <row r="230" spans="1:15" s="1" customFormat="1" ht="43" x14ac:dyDescent="0.4">
      <c r="A230" s="2"/>
      <c r="B230" s="42" t="s">
        <v>243</v>
      </c>
      <c r="C230" s="132" t="s">
        <v>216</v>
      </c>
      <c r="D230" s="55" t="s">
        <v>455</v>
      </c>
      <c r="E230" s="155" t="s">
        <v>525</v>
      </c>
      <c r="F230" s="74">
        <v>4000</v>
      </c>
      <c r="G230" s="46" t="s">
        <v>72</v>
      </c>
      <c r="H230" s="77">
        <v>12</v>
      </c>
      <c r="I230" s="76"/>
      <c r="J230" s="77">
        <f t="shared" si="11"/>
        <v>0</v>
      </c>
      <c r="K230" s="78"/>
      <c r="L230" s="78"/>
      <c r="M230" s="78"/>
      <c r="N230" s="79"/>
      <c r="O230" s="35" t="s">
        <v>592</v>
      </c>
    </row>
    <row r="231" spans="1:15" s="1" customFormat="1" ht="43" x14ac:dyDescent="0.4">
      <c r="A231" s="2"/>
      <c r="B231" s="42" t="s">
        <v>517</v>
      </c>
      <c r="C231" s="134"/>
      <c r="D231" s="55" t="s">
        <v>575</v>
      </c>
      <c r="E231" s="157"/>
      <c r="F231" s="74">
        <v>2000</v>
      </c>
      <c r="G231" s="46" t="s">
        <v>72</v>
      </c>
      <c r="H231" s="77">
        <v>12</v>
      </c>
      <c r="I231" s="76"/>
      <c r="J231" s="77">
        <f t="shared" si="11"/>
        <v>0</v>
      </c>
      <c r="K231" s="78"/>
      <c r="L231" s="78"/>
      <c r="M231" s="78"/>
      <c r="N231" s="79"/>
      <c r="O231" s="35" t="s">
        <v>592</v>
      </c>
    </row>
    <row r="232" spans="1:15" s="1" customFormat="1" ht="43" x14ac:dyDescent="0.4">
      <c r="A232" s="2"/>
      <c r="B232" s="42" t="s">
        <v>244</v>
      </c>
      <c r="C232" s="132" t="s">
        <v>217</v>
      </c>
      <c r="D232" s="55" t="s">
        <v>106</v>
      </c>
      <c r="E232" s="155" t="s">
        <v>362</v>
      </c>
      <c r="F232" s="74">
        <v>100</v>
      </c>
      <c r="G232" s="42" t="s">
        <v>11</v>
      </c>
      <c r="H232" s="77">
        <v>10</v>
      </c>
      <c r="I232" s="76"/>
      <c r="J232" s="77">
        <f t="shared" si="11"/>
        <v>0</v>
      </c>
      <c r="K232" s="78"/>
      <c r="L232" s="78"/>
      <c r="M232" s="78"/>
      <c r="N232" s="79"/>
      <c r="O232" s="35" t="s">
        <v>592</v>
      </c>
    </row>
    <row r="233" spans="1:15" s="1" customFormat="1" ht="43" x14ac:dyDescent="0.4">
      <c r="A233" s="2"/>
      <c r="B233" s="42" t="s">
        <v>372</v>
      </c>
      <c r="C233" s="133"/>
      <c r="D233" s="55" t="s">
        <v>107</v>
      </c>
      <c r="E233" s="156"/>
      <c r="F233" s="74">
        <v>10</v>
      </c>
      <c r="G233" s="42" t="s">
        <v>11</v>
      </c>
      <c r="H233" s="77">
        <v>15</v>
      </c>
      <c r="I233" s="76"/>
      <c r="J233" s="77">
        <f t="shared" si="11"/>
        <v>0</v>
      </c>
      <c r="K233" s="78"/>
      <c r="L233" s="78"/>
      <c r="M233" s="78"/>
      <c r="N233" s="79"/>
      <c r="O233" s="35" t="s">
        <v>592</v>
      </c>
    </row>
    <row r="234" spans="1:15" s="1" customFormat="1" ht="43" x14ac:dyDescent="0.4">
      <c r="A234" s="2"/>
      <c r="B234" s="42" t="s">
        <v>373</v>
      </c>
      <c r="C234" s="133"/>
      <c r="D234" s="55" t="s">
        <v>453</v>
      </c>
      <c r="E234" s="156"/>
      <c r="F234" s="74">
        <v>50</v>
      </c>
      <c r="G234" s="42" t="s">
        <v>11</v>
      </c>
      <c r="H234" s="77">
        <v>12</v>
      </c>
      <c r="I234" s="76"/>
      <c r="J234" s="77">
        <f t="shared" si="11"/>
        <v>0</v>
      </c>
      <c r="K234" s="78"/>
      <c r="L234" s="78"/>
      <c r="M234" s="78"/>
      <c r="N234" s="79"/>
      <c r="O234" s="35" t="s">
        <v>592</v>
      </c>
    </row>
    <row r="235" spans="1:15" s="1" customFormat="1" ht="43" x14ac:dyDescent="0.4">
      <c r="A235" s="2"/>
      <c r="B235" s="42" t="s">
        <v>374</v>
      </c>
      <c r="C235" s="134"/>
      <c r="D235" s="55" t="s">
        <v>454</v>
      </c>
      <c r="E235" s="157"/>
      <c r="F235" s="74">
        <v>10</v>
      </c>
      <c r="G235" s="42" t="s">
        <v>11</v>
      </c>
      <c r="H235" s="77">
        <v>15</v>
      </c>
      <c r="I235" s="76"/>
      <c r="J235" s="77">
        <f t="shared" si="11"/>
        <v>0</v>
      </c>
      <c r="K235" s="78"/>
      <c r="L235" s="78"/>
      <c r="M235" s="78"/>
      <c r="N235" s="79"/>
      <c r="O235" s="35" t="s">
        <v>592</v>
      </c>
    </row>
    <row r="236" spans="1:15" s="2" customFormat="1" ht="43" x14ac:dyDescent="0.4">
      <c r="B236" s="42" t="s">
        <v>245</v>
      </c>
      <c r="C236" s="179">
        <v>11.11</v>
      </c>
      <c r="D236" s="55" t="s">
        <v>510</v>
      </c>
      <c r="E236" s="155" t="s">
        <v>33</v>
      </c>
      <c r="F236" s="74">
        <v>300</v>
      </c>
      <c r="G236" s="42" t="s">
        <v>72</v>
      </c>
      <c r="H236" s="77">
        <v>7</v>
      </c>
      <c r="I236" s="76"/>
      <c r="J236" s="77">
        <f t="shared" si="11"/>
        <v>0</v>
      </c>
      <c r="K236" s="78"/>
      <c r="L236" s="78"/>
      <c r="M236" s="78"/>
      <c r="N236" s="80"/>
      <c r="O236" s="35" t="s">
        <v>592</v>
      </c>
    </row>
    <row r="237" spans="1:15" s="2" customFormat="1" ht="43" x14ac:dyDescent="0.4">
      <c r="B237" s="42" t="s">
        <v>246</v>
      </c>
      <c r="C237" s="179"/>
      <c r="D237" s="55" t="s">
        <v>509</v>
      </c>
      <c r="E237" s="156"/>
      <c r="F237" s="74">
        <v>500</v>
      </c>
      <c r="G237" s="42" t="s">
        <v>72</v>
      </c>
      <c r="H237" s="77">
        <v>10</v>
      </c>
      <c r="I237" s="76"/>
      <c r="J237" s="77">
        <f t="shared" si="11"/>
        <v>0</v>
      </c>
      <c r="K237" s="78"/>
      <c r="L237" s="78"/>
      <c r="M237" s="78"/>
      <c r="N237" s="80"/>
      <c r="O237" s="35" t="s">
        <v>592</v>
      </c>
    </row>
    <row r="238" spans="1:15" s="2" customFormat="1" ht="43" x14ac:dyDescent="0.4">
      <c r="B238" s="42" t="s">
        <v>247</v>
      </c>
      <c r="C238" s="179"/>
      <c r="D238" s="55" t="s">
        <v>507</v>
      </c>
      <c r="E238" s="156"/>
      <c r="F238" s="74">
        <v>300</v>
      </c>
      <c r="G238" s="42" t="s">
        <v>72</v>
      </c>
      <c r="H238" s="77">
        <v>15</v>
      </c>
      <c r="I238" s="76"/>
      <c r="J238" s="77">
        <f t="shared" si="11"/>
        <v>0</v>
      </c>
      <c r="K238" s="78"/>
      <c r="L238" s="78"/>
      <c r="M238" s="78"/>
      <c r="N238" s="80"/>
      <c r="O238" s="35" t="s">
        <v>592</v>
      </c>
    </row>
    <row r="239" spans="1:15" s="2" customFormat="1" ht="43" x14ac:dyDescent="0.4">
      <c r="B239" s="42" t="s">
        <v>514</v>
      </c>
      <c r="C239" s="179"/>
      <c r="D239" s="55" t="s">
        <v>508</v>
      </c>
      <c r="E239" s="156"/>
      <c r="F239" s="74">
        <v>300</v>
      </c>
      <c r="G239" s="42" t="s">
        <v>72</v>
      </c>
      <c r="H239" s="77">
        <v>15</v>
      </c>
      <c r="I239" s="76"/>
      <c r="J239" s="77">
        <f t="shared" si="11"/>
        <v>0</v>
      </c>
      <c r="K239" s="78"/>
      <c r="L239" s="78"/>
      <c r="M239" s="78"/>
      <c r="N239" s="80"/>
      <c r="O239" s="35" t="s">
        <v>592</v>
      </c>
    </row>
    <row r="240" spans="1:15" s="2" customFormat="1" ht="43" x14ac:dyDescent="0.4">
      <c r="B240" s="42" t="s">
        <v>515</v>
      </c>
      <c r="C240" s="179"/>
      <c r="D240" s="55" t="s">
        <v>110</v>
      </c>
      <c r="E240" s="156"/>
      <c r="F240" s="74">
        <v>100</v>
      </c>
      <c r="G240" s="42" t="s">
        <v>72</v>
      </c>
      <c r="H240" s="77">
        <v>5</v>
      </c>
      <c r="I240" s="76"/>
      <c r="J240" s="77">
        <f t="shared" si="11"/>
        <v>0</v>
      </c>
      <c r="K240" s="78"/>
      <c r="L240" s="78"/>
      <c r="M240" s="78"/>
      <c r="N240" s="80"/>
      <c r="O240" s="35" t="s">
        <v>592</v>
      </c>
    </row>
    <row r="241" spans="1:48" s="2" customFormat="1" ht="43" x14ac:dyDescent="0.4">
      <c r="B241" s="42" t="s">
        <v>375</v>
      </c>
      <c r="C241" s="179"/>
      <c r="D241" s="55" t="s">
        <v>498</v>
      </c>
      <c r="E241" s="156"/>
      <c r="F241" s="74">
        <v>100</v>
      </c>
      <c r="G241" s="42" t="s">
        <v>72</v>
      </c>
      <c r="H241" s="77">
        <v>5</v>
      </c>
      <c r="I241" s="76"/>
      <c r="J241" s="77">
        <f t="shared" si="11"/>
        <v>0</v>
      </c>
      <c r="K241" s="78"/>
      <c r="L241" s="78"/>
      <c r="M241" s="78"/>
      <c r="N241" s="80"/>
      <c r="O241" s="35" t="s">
        <v>592</v>
      </c>
    </row>
    <row r="242" spans="1:48" s="2" customFormat="1" ht="43" x14ac:dyDescent="0.4">
      <c r="B242" s="42" t="s">
        <v>376</v>
      </c>
      <c r="C242" s="179"/>
      <c r="D242" s="55" t="s">
        <v>499</v>
      </c>
      <c r="E242" s="156"/>
      <c r="F242" s="74">
        <v>100</v>
      </c>
      <c r="G242" s="42" t="s">
        <v>72</v>
      </c>
      <c r="H242" s="77">
        <v>7</v>
      </c>
      <c r="I242" s="76"/>
      <c r="J242" s="77">
        <f t="shared" si="11"/>
        <v>0</v>
      </c>
      <c r="K242" s="78"/>
      <c r="L242" s="78"/>
      <c r="M242" s="78"/>
      <c r="N242" s="80"/>
      <c r="O242" s="35" t="s">
        <v>592</v>
      </c>
    </row>
    <row r="243" spans="1:48" s="2" customFormat="1" ht="43" x14ac:dyDescent="0.4">
      <c r="B243" s="42" t="s">
        <v>516</v>
      </c>
      <c r="C243" s="179"/>
      <c r="D243" s="55" t="s">
        <v>500</v>
      </c>
      <c r="E243" s="156"/>
      <c r="F243" s="74">
        <v>100</v>
      </c>
      <c r="G243" s="42" t="s">
        <v>72</v>
      </c>
      <c r="H243" s="77">
        <v>8</v>
      </c>
      <c r="I243" s="76"/>
      <c r="J243" s="77">
        <f t="shared" si="11"/>
        <v>0</v>
      </c>
      <c r="K243" s="78"/>
      <c r="L243" s="78"/>
      <c r="M243" s="78"/>
      <c r="N243" s="80"/>
      <c r="O243" s="35" t="s">
        <v>592</v>
      </c>
    </row>
    <row r="244" spans="1:48" s="2" customFormat="1" ht="43" x14ac:dyDescent="0.4">
      <c r="B244" s="42" t="s">
        <v>377</v>
      </c>
      <c r="C244" s="179"/>
      <c r="D244" s="55" t="s">
        <v>139</v>
      </c>
      <c r="E244" s="156"/>
      <c r="F244" s="74">
        <v>500</v>
      </c>
      <c r="G244" s="42" t="s">
        <v>72</v>
      </c>
      <c r="H244" s="77">
        <v>40</v>
      </c>
      <c r="I244" s="76"/>
      <c r="J244" s="77">
        <f t="shared" si="11"/>
        <v>0</v>
      </c>
      <c r="K244" s="78"/>
      <c r="L244" s="78"/>
      <c r="M244" s="78"/>
      <c r="N244" s="80"/>
      <c r="O244" s="35" t="s">
        <v>592</v>
      </c>
    </row>
    <row r="245" spans="1:48" s="2" customFormat="1" ht="43" x14ac:dyDescent="0.4">
      <c r="B245" s="42" t="s">
        <v>378</v>
      </c>
      <c r="C245" s="179"/>
      <c r="D245" s="55" t="s">
        <v>501</v>
      </c>
      <c r="E245" s="156"/>
      <c r="F245" s="74">
        <v>500</v>
      </c>
      <c r="G245" s="42" t="s">
        <v>72</v>
      </c>
      <c r="H245" s="77">
        <v>30</v>
      </c>
      <c r="I245" s="76"/>
      <c r="J245" s="77">
        <f t="shared" si="11"/>
        <v>0</v>
      </c>
      <c r="K245" s="78"/>
      <c r="L245" s="78"/>
      <c r="M245" s="78"/>
      <c r="N245" s="80"/>
      <c r="O245" s="35" t="s">
        <v>592</v>
      </c>
    </row>
    <row r="246" spans="1:48" s="2" customFormat="1" ht="43" x14ac:dyDescent="0.4">
      <c r="B246" s="42" t="s">
        <v>379</v>
      </c>
      <c r="C246" s="179"/>
      <c r="D246" s="55" t="s">
        <v>502</v>
      </c>
      <c r="E246" s="157"/>
      <c r="F246" s="74">
        <v>500</v>
      </c>
      <c r="G246" s="42" t="s">
        <v>72</v>
      </c>
      <c r="H246" s="77">
        <v>15</v>
      </c>
      <c r="I246" s="76"/>
      <c r="J246" s="77">
        <f t="shared" si="11"/>
        <v>0</v>
      </c>
      <c r="K246" s="78"/>
      <c r="L246" s="78"/>
      <c r="M246" s="78"/>
      <c r="N246" s="80"/>
      <c r="O246" s="35" t="s">
        <v>592</v>
      </c>
    </row>
    <row r="247" spans="1:48" s="2" customFormat="1" ht="43" x14ac:dyDescent="0.4">
      <c r="B247" s="42" t="s">
        <v>380</v>
      </c>
      <c r="C247" s="179"/>
      <c r="D247" s="55" t="s">
        <v>496</v>
      </c>
      <c r="E247" s="57" t="s">
        <v>497</v>
      </c>
      <c r="F247" s="74">
        <v>500</v>
      </c>
      <c r="G247" s="42" t="s">
        <v>72</v>
      </c>
      <c r="H247" s="77">
        <v>10</v>
      </c>
      <c r="I247" s="76"/>
      <c r="J247" s="77">
        <f>IF(G247="קומפ'",(I247),(F247*I247))</f>
        <v>0</v>
      </c>
      <c r="K247" s="94"/>
      <c r="L247" s="94"/>
      <c r="M247" s="94"/>
      <c r="N247" s="80"/>
      <c r="O247" s="35" t="s">
        <v>592</v>
      </c>
    </row>
    <row r="248" spans="1:48" s="2" customFormat="1" ht="72" x14ac:dyDescent="0.35">
      <c r="B248" s="42" t="s">
        <v>506</v>
      </c>
      <c r="C248" s="33">
        <v>11.12</v>
      </c>
      <c r="D248" s="55" t="s">
        <v>611</v>
      </c>
      <c r="E248" s="55" t="s">
        <v>607</v>
      </c>
      <c r="F248" s="74">
        <v>10</v>
      </c>
      <c r="G248" s="42" t="s">
        <v>511</v>
      </c>
      <c r="H248" s="77">
        <v>700</v>
      </c>
      <c r="I248" s="76"/>
      <c r="J248" s="77">
        <f t="shared" si="11"/>
        <v>0</v>
      </c>
      <c r="K248" s="78"/>
      <c r="L248" s="78"/>
      <c r="M248" s="78"/>
      <c r="N248" s="95"/>
      <c r="O248" s="35" t="s">
        <v>592</v>
      </c>
    </row>
    <row r="249" spans="1:48" s="2" customFormat="1" ht="23" x14ac:dyDescent="0.4">
      <c r="B249" s="40"/>
      <c r="C249" s="168" t="s">
        <v>534</v>
      </c>
      <c r="D249" s="169"/>
      <c r="E249" s="169"/>
      <c r="F249" s="169"/>
      <c r="G249" s="169"/>
      <c r="H249" s="169"/>
      <c r="I249" s="170"/>
      <c r="J249" s="81">
        <f>SUM(J198:J248)</f>
        <v>0</v>
      </c>
      <c r="K249" s="83"/>
      <c r="L249" s="83"/>
      <c r="M249" s="84"/>
      <c r="N249" s="85"/>
      <c r="O249" s="35"/>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48" s="2" customFormat="1" ht="23" x14ac:dyDescent="0.3">
      <c r="B250" s="36"/>
      <c r="C250" s="178" t="s">
        <v>446</v>
      </c>
      <c r="D250" s="178"/>
      <c r="E250" s="178"/>
      <c r="F250" s="178"/>
      <c r="G250" s="178"/>
      <c r="H250" s="178"/>
      <c r="I250" s="178"/>
      <c r="J250" s="36"/>
      <c r="K250" s="36"/>
      <c r="L250" s="36"/>
      <c r="M250" s="36"/>
      <c r="N250" s="71"/>
      <c r="O250" s="35"/>
      <c r="Q250" s="1"/>
      <c r="R250" s="1"/>
      <c r="S250" s="1"/>
      <c r="T250" s="1"/>
      <c r="U250" s="1"/>
      <c r="V250" s="1"/>
      <c r="W250" s="1"/>
      <c r="X250" s="1"/>
      <c r="Y250" s="1"/>
      <c r="Z250" s="1"/>
      <c r="AA250" s="1"/>
      <c r="AB250" s="1"/>
      <c r="AC250" s="1"/>
    </row>
    <row r="251" spans="1:48" s="1" customFormat="1" ht="43" x14ac:dyDescent="0.4">
      <c r="A251" s="2"/>
      <c r="B251" s="42" t="s">
        <v>248</v>
      </c>
      <c r="C251" s="180">
        <v>12.1</v>
      </c>
      <c r="D251" s="55" t="s">
        <v>522</v>
      </c>
      <c r="E251" s="57" t="s">
        <v>33</v>
      </c>
      <c r="F251" s="74">
        <v>30</v>
      </c>
      <c r="G251" s="42" t="s">
        <v>11</v>
      </c>
      <c r="H251" s="77">
        <v>50</v>
      </c>
      <c r="I251" s="76"/>
      <c r="J251" s="77">
        <f t="shared" ref="J251:J273" si="12">I251*F251</f>
        <v>0</v>
      </c>
      <c r="K251" s="72"/>
      <c r="L251" s="72"/>
      <c r="M251" s="72"/>
      <c r="N251" s="79"/>
      <c r="O251" s="35" t="s">
        <v>592</v>
      </c>
    </row>
    <row r="252" spans="1:48" s="1" customFormat="1" ht="43" x14ac:dyDescent="0.4">
      <c r="A252" s="2"/>
      <c r="B252" s="42" t="s">
        <v>249</v>
      </c>
      <c r="C252" s="181"/>
      <c r="D252" s="55" t="s">
        <v>125</v>
      </c>
      <c r="E252" s="57" t="s">
        <v>126</v>
      </c>
      <c r="F252" s="74">
        <v>800</v>
      </c>
      <c r="G252" s="42" t="s">
        <v>124</v>
      </c>
      <c r="H252" s="77">
        <v>200</v>
      </c>
      <c r="I252" s="76"/>
      <c r="J252" s="77">
        <f t="shared" si="12"/>
        <v>0</v>
      </c>
      <c r="K252" s="72"/>
      <c r="L252" s="72"/>
      <c r="M252" s="72"/>
      <c r="N252" s="79"/>
      <c r="O252" s="35" t="s">
        <v>592</v>
      </c>
    </row>
    <row r="253" spans="1:48" s="1" customFormat="1" ht="43" x14ac:dyDescent="0.4">
      <c r="A253" s="2"/>
      <c r="B253" s="42" t="s">
        <v>250</v>
      </c>
      <c r="C253" s="181"/>
      <c r="D253" s="55" t="s">
        <v>112</v>
      </c>
      <c r="E253" s="57" t="s">
        <v>113</v>
      </c>
      <c r="F253" s="74">
        <v>300</v>
      </c>
      <c r="G253" s="42" t="s">
        <v>111</v>
      </c>
      <c r="H253" s="77">
        <v>1800</v>
      </c>
      <c r="I253" s="76"/>
      <c r="J253" s="77">
        <f t="shared" si="12"/>
        <v>0</v>
      </c>
      <c r="K253" s="72"/>
      <c r="L253" s="72"/>
      <c r="M253" s="72"/>
      <c r="N253" s="79"/>
      <c r="O253" s="35" t="s">
        <v>592</v>
      </c>
    </row>
    <row r="254" spans="1:48" s="4" customFormat="1" ht="43" x14ac:dyDescent="0.4">
      <c r="A254" s="2"/>
      <c r="B254" s="42" t="s">
        <v>251</v>
      </c>
      <c r="C254" s="181"/>
      <c r="D254" s="55" t="s">
        <v>608</v>
      </c>
      <c r="E254" s="57" t="s">
        <v>123</v>
      </c>
      <c r="F254" s="74">
        <v>20</v>
      </c>
      <c r="G254" s="46" t="s">
        <v>111</v>
      </c>
      <c r="H254" s="77">
        <v>500</v>
      </c>
      <c r="I254" s="76"/>
      <c r="J254" s="77">
        <f t="shared" si="12"/>
        <v>0</v>
      </c>
      <c r="K254" s="94"/>
      <c r="L254" s="94"/>
      <c r="M254" s="72"/>
      <c r="N254" s="96"/>
      <c r="O254" s="35" t="s">
        <v>592</v>
      </c>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row>
    <row r="255" spans="1:48" s="2" customFormat="1" ht="43" x14ac:dyDescent="0.4">
      <c r="B255" s="42" t="s">
        <v>252</v>
      </c>
      <c r="C255" s="181"/>
      <c r="D255" s="55" t="s">
        <v>114</v>
      </c>
      <c r="E255" s="57" t="s">
        <v>113</v>
      </c>
      <c r="F255" s="74">
        <v>50</v>
      </c>
      <c r="G255" s="42" t="s">
        <v>111</v>
      </c>
      <c r="H255" s="77">
        <v>2500</v>
      </c>
      <c r="I255" s="76"/>
      <c r="J255" s="77">
        <f t="shared" si="12"/>
        <v>0</v>
      </c>
      <c r="K255" s="72"/>
      <c r="L255" s="72"/>
      <c r="M255" s="72"/>
      <c r="N255" s="80"/>
      <c r="O255" s="35" t="s">
        <v>592</v>
      </c>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row>
    <row r="256" spans="1:48" s="1" customFormat="1" ht="43" x14ac:dyDescent="0.4">
      <c r="A256" s="2"/>
      <c r="B256" s="42" t="s">
        <v>253</v>
      </c>
      <c r="C256" s="182"/>
      <c r="D256" s="55" t="s">
        <v>115</v>
      </c>
      <c r="E256" s="57" t="s">
        <v>116</v>
      </c>
      <c r="F256" s="74">
        <v>30</v>
      </c>
      <c r="G256" s="42" t="s">
        <v>111</v>
      </c>
      <c r="H256" s="77">
        <v>800</v>
      </c>
      <c r="I256" s="76"/>
      <c r="J256" s="77">
        <f t="shared" si="12"/>
        <v>0</v>
      </c>
      <c r="K256" s="72"/>
      <c r="L256" s="72"/>
      <c r="M256" s="72"/>
      <c r="N256" s="79"/>
      <c r="O256" s="35" t="s">
        <v>592</v>
      </c>
    </row>
    <row r="257" spans="1:48" s="4" customFormat="1" ht="54" x14ac:dyDescent="0.35">
      <c r="A257" s="2"/>
      <c r="B257" s="42" t="s">
        <v>254</v>
      </c>
      <c r="C257" s="139">
        <v>12.2</v>
      </c>
      <c r="D257" s="55" t="s">
        <v>449</v>
      </c>
      <c r="E257" s="176" t="s">
        <v>621</v>
      </c>
      <c r="F257" s="97">
        <v>5</v>
      </c>
      <c r="G257" s="98" t="s">
        <v>34</v>
      </c>
      <c r="H257" s="77">
        <v>13000</v>
      </c>
      <c r="I257" s="76"/>
      <c r="J257" s="77">
        <f t="shared" si="12"/>
        <v>0</v>
      </c>
      <c r="K257" s="78"/>
      <c r="L257" s="78"/>
      <c r="M257" s="78"/>
      <c r="N257" s="96"/>
      <c r="O257" s="35" t="s">
        <v>592</v>
      </c>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row>
    <row r="258" spans="1:48" s="4" customFormat="1" ht="43" x14ac:dyDescent="0.4">
      <c r="A258" s="2"/>
      <c r="B258" s="42" t="s">
        <v>387</v>
      </c>
      <c r="C258" s="144"/>
      <c r="D258" s="55" t="s">
        <v>381</v>
      </c>
      <c r="E258" s="177"/>
      <c r="F258" s="97">
        <v>2</v>
      </c>
      <c r="G258" s="98" t="s">
        <v>34</v>
      </c>
      <c r="H258" s="77">
        <v>1000</v>
      </c>
      <c r="I258" s="76"/>
      <c r="J258" s="77">
        <f t="shared" si="12"/>
        <v>0</v>
      </c>
      <c r="K258" s="78"/>
      <c r="L258" s="78"/>
      <c r="M258" s="78"/>
      <c r="N258" s="82"/>
      <c r="O258" s="35" t="s">
        <v>592</v>
      </c>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row>
    <row r="259" spans="1:48" s="4" customFormat="1" ht="54" x14ac:dyDescent="0.35">
      <c r="A259" s="2"/>
      <c r="B259" s="42" t="s">
        <v>255</v>
      </c>
      <c r="C259" s="139">
        <v>12.3</v>
      </c>
      <c r="D259" s="55" t="s">
        <v>448</v>
      </c>
      <c r="E259" s="176" t="s">
        <v>621</v>
      </c>
      <c r="F259" s="97">
        <v>3</v>
      </c>
      <c r="G259" s="98" t="s">
        <v>34</v>
      </c>
      <c r="H259" s="77">
        <v>20000</v>
      </c>
      <c r="I259" s="76"/>
      <c r="J259" s="77">
        <f t="shared" si="12"/>
        <v>0</v>
      </c>
      <c r="K259" s="78"/>
      <c r="L259" s="78"/>
      <c r="M259" s="78"/>
      <c r="N259" s="96"/>
      <c r="O259" s="35" t="s">
        <v>592</v>
      </c>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row>
    <row r="260" spans="1:48" s="4" customFormat="1" ht="43" x14ac:dyDescent="0.4">
      <c r="A260" s="2"/>
      <c r="B260" s="42" t="s">
        <v>386</v>
      </c>
      <c r="C260" s="144"/>
      <c r="D260" s="55" t="s">
        <v>382</v>
      </c>
      <c r="E260" s="177"/>
      <c r="F260" s="97">
        <v>2</v>
      </c>
      <c r="G260" s="98" t="s">
        <v>34</v>
      </c>
      <c r="H260" s="77">
        <v>1000</v>
      </c>
      <c r="I260" s="76"/>
      <c r="J260" s="77">
        <f t="shared" si="12"/>
        <v>0</v>
      </c>
      <c r="K260" s="78"/>
      <c r="L260" s="78"/>
      <c r="M260" s="78"/>
      <c r="N260" s="82"/>
      <c r="O260" s="35" t="s">
        <v>592</v>
      </c>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row>
    <row r="261" spans="1:48" s="2" customFormat="1" ht="43" x14ac:dyDescent="0.4">
      <c r="B261" s="42" t="s">
        <v>256</v>
      </c>
      <c r="C261" s="18">
        <v>12.4</v>
      </c>
      <c r="D261" s="55" t="s">
        <v>122</v>
      </c>
      <c r="E261" s="57" t="s">
        <v>13</v>
      </c>
      <c r="F261" s="74">
        <v>2</v>
      </c>
      <c r="G261" s="42" t="s">
        <v>34</v>
      </c>
      <c r="H261" s="77">
        <v>8000</v>
      </c>
      <c r="I261" s="76"/>
      <c r="J261" s="77">
        <f t="shared" si="12"/>
        <v>0</v>
      </c>
      <c r="K261" s="78"/>
      <c r="L261" s="78"/>
      <c r="M261" s="78"/>
      <c r="N261" s="80"/>
      <c r="O261" s="35" t="s">
        <v>592</v>
      </c>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row>
    <row r="262" spans="1:48" s="2" customFormat="1" ht="43" x14ac:dyDescent="0.4">
      <c r="B262" s="42" t="s">
        <v>257</v>
      </c>
      <c r="C262" s="18">
        <v>12.5</v>
      </c>
      <c r="D262" s="55" t="s">
        <v>417</v>
      </c>
      <c r="E262" s="57" t="s">
        <v>13</v>
      </c>
      <c r="F262" s="74">
        <v>2</v>
      </c>
      <c r="G262" s="42" t="s">
        <v>34</v>
      </c>
      <c r="H262" s="77">
        <v>12000</v>
      </c>
      <c r="I262" s="76"/>
      <c r="J262" s="77">
        <f t="shared" si="12"/>
        <v>0</v>
      </c>
      <c r="K262" s="78"/>
      <c r="L262" s="78"/>
      <c r="M262" s="78"/>
      <c r="N262" s="80"/>
      <c r="O262" s="35" t="s">
        <v>592</v>
      </c>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row>
    <row r="263" spans="1:48" s="1" customFormat="1" ht="43" x14ac:dyDescent="0.4">
      <c r="A263" s="2"/>
      <c r="B263" s="38" t="s">
        <v>259</v>
      </c>
      <c r="C263" s="130">
        <v>12.6</v>
      </c>
      <c r="D263" s="54" t="s">
        <v>384</v>
      </c>
      <c r="E263" s="146" t="s">
        <v>576</v>
      </c>
      <c r="F263" s="74">
        <v>50</v>
      </c>
      <c r="G263" s="38" t="s">
        <v>11</v>
      </c>
      <c r="H263" s="77">
        <v>200</v>
      </c>
      <c r="I263" s="76"/>
      <c r="J263" s="77">
        <f t="shared" si="12"/>
        <v>0</v>
      </c>
      <c r="K263" s="78"/>
      <c r="L263" s="78"/>
      <c r="M263" s="78"/>
      <c r="N263" s="79"/>
      <c r="O263" s="35" t="s">
        <v>592</v>
      </c>
    </row>
    <row r="264" spans="1:48" s="1" customFormat="1" ht="43" x14ac:dyDescent="0.4">
      <c r="A264" s="2"/>
      <c r="B264" s="38" t="s">
        <v>589</v>
      </c>
      <c r="C264" s="159"/>
      <c r="D264" s="54" t="s">
        <v>392</v>
      </c>
      <c r="E264" s="147"/>
      <c r="F264" s="74">
        <v>30</v>
      </c>
      <c r="G264" s="38" t="s">
        <v>11</v>
      </c>
      <c r="H264" s="77">
        <v>300</v>
      </c>
      <c r="I264" s="76"/>
      <c r="J264" s="77">
        <f t="shared" si="12"/>
        <v>0</v>
      </c>
      <c r="K264" s="78"/>
      <c r="L264" s="78"/>
      <c r="M264" s="78"/>
      <c r="N264" s="79"/>
      <c r="O264" s="35" t="s">
        <v>592</v>
      </c>
    </row>
    <row r="265" spans="1:48" s="1" customFormat="1" ht="43" x14ac:dyDescent="0.4">
      <c r="A265" s="2"/>
      <c r="B265" s="38" t="s">
        <v>390</v>
      </c>
      <c r="C265" s="159"/>
      <c r="D265" s="62" t="s">
        <v>391</v>
      </c>
      <c r="E265" s="148"/>
      <c r="F265" s="74">
        <v>30</v>
      </c>
      <c r="G265" s="38" t="s">
        <v>11</v>
      </c>
      <c r="H265" s="77">
        <v>100</v>
      </c>
      <c r="I265" s="76"/>
      <c r="J265" s="77">
        <f t="shared" si="12"/>
        <v>0</v>
      </c>
      <c r="K265" s="78"/>
      <c r="L265" s="78"/>
      <c r="M265" s="78"/>
      <c r="N265" s="79"/>
      <c r="O265" s="35" t="s">
        <v>592</v>
      </c>
    </row>
    <row r="266" spans="1:48" s="4" customFormat="1" ht="43.5" customHeight="1" x14ac:dyDescent="0.35">
      <c r="A266" s="2"/>
      <c r="B266" s="42" t="s">
        <v>258</v>
      </c>
      <c r="C266" s="143">
        <v>12.7</v>
      </c>
      <c r="D266" s="55" t="s">
        <v>117</v>
      </c>
      <c r="E266" s="151" t="s">
        <v>623</v>
      </c>
      <c r="F266" s="97">
        <v>10</v>
      </c>
      <c r="G266" s="98" t="s">
        <v>34</v>
      </c>
      <c r="H266" s="77">
        <v>2500</v>
      </c>
      <c r="I266" s="76"/>
      <c r="J266" s="77">
        <f t="shared" si="12"/>
        <v>0</v>
      </c>
      <c r="K266" s="78"/>
      <c r="L266" s="78"/>
      <c r="M266" s="78"/>
      <c r="N266" s="99"/>
      <c r="O266" s="35" t="s">
        <v>592</v>
      </c>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row>
    <row r="267" spans="1:48" s="4" customFormat="1" ht="43" x14ac:dyDescent="0.4">
      <c r="A267" s="2"/>
      <c r="B267" s="42" t="s">
        <v>394</v>
      </c>
      <c r="C267" s="143"/>
      <c r="D267" s="55" t="s">
        <v>118</v>
      </c>
      <c r="E267" s="152"/>
      <c r="F267" s="97">
        <v>10</v>
      </c>
      <c r="G267" s="98" t="s">
        <v>34</v>
      </c>
      <c r="H267" s="77">
        <v>500</v>
      </c>
      <c r="I267" s="76"/>
      <c r="J267" s="77">
        <f t="shared" si="12"/>
        <v>0</v>
      </c>
      <c r="K267" s="78"/>
      <c r="L267" s="78"/>
      <c r="M267" s="78"/>
      <c r="N267" s="82"/>
      <c r="O267" s="35" t="s">
        <v>592</v>
      </c>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row>
    <row r="268" spans="1:48" s="4" customFormat="1" ht="43" x14ac:dyDescent="0.4">
      <c r="A268" s="2"/>
      <c r="B268" s="42" t="s">
        <v>395</v>
      </c>
      <c r="C268" s="143">
        <v>12.8</v>
      </c>
      <c r="D268" s="55" t="s">
        <v>119</v>
      </c>
      <c r="E268" s="151" t="s">
        <v>623</v>
      </c>
      <c r="F268" s="97">
        <v>50</v>
      </c>
      <c r="G268" s="98" t="s">
        <v>34</v>
      </c>
      <c r="H268" s="77">
        <v>350</v>
      </c>
      <c r="I268" s="76"/>
      <c r="J268" s="77">
        <f t="shared" si="12"/>
        <v>0</v>
      </c>
      <c r="K268" s="78"/>
      <c r="L268" s="78"/>
      <c r="M268" s="78"/>
      <c r="N268" s="82"/>
      <c r="O268" s="35" t="s">
        <v>592</v>
      </c>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row>
    <row r="269" spans="1:48" s="4" customFormat="1" ht="43" x14ac:dyDescent="0.4">
      <c r="A269" s="2"/>
      <c r="B269" s="42" t="s">
        <v>396</v>
      </c>
      <c r="C269" s="143"/>
      <c r="D269" s="55" t="s">
        <v>120</v>
      </c>
      <c r="E269" s="152"/>
      <c r="F269" s="97">
        <v>25</v>
      </c>
      <c r="G269" s="98" t="s">
        <v>34</v>
      </c>
      <c r="H269" s="77">
        <v>500</v>
      </c>
      <c r="I269" s="76"/>
      <c r="J269" s="77">
        <f t="shared" si="12"/>
        <v>0</v>
      </c>
      <c r="K269" s="78"/>
      <c r="L269" s="78"/>
      <c r="M269" s="78"/>
      <c r="N269" s="82"/>
      <c r="O269" s="35" t="s">
        <v>592</v>
      </c>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row>
    <row r="270" spans="1:48" s="4" customFormat="1" ht="72" x14ac:dyDescent="0.4">
      <c r="A270" s="2"/>
      <c r="B270" s="42" t="s">
        <v>397</v>
      </c>
      <c r="C270" s="18">
        <v>12.9</v>
      </c>
      <c r="D270" s="55" t="s">
        <v>121</v>
      </c>
      <c r="E270" s="126" t="s">
        <v>623</v>
      </c>
      <c r="F270" s="97">
        <v>25</v>
      </c>
      <c r="G270" s="98" t="s">
        <v>34</v>
      </c>
      <c r="H270" s="77">
        <v>300</v>
      </c>
      <c r="I270" s="76"/>
      <c r="J270" s="77">
        <f t="shared" si="12"/>
        <v>0</v>
      </c>
      <c r="K270" s="78"/>
      <c r="L270" s="78"/>
      <c r="M270" s="78"/>
      <c r="N270" s="82"/>
      <c r="O270" s="35" t="s">
        <v>592</v>
      </c>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row>
    <row r="271" spans="1:48" s="4" customFormat="1" ht="72" x14ac:dyDescent="0.4">
      <c r="A271" s="2"/>
      <c r="B271" s="42" t="s">
        <v>398</v>
      </c>
      <c r="C271" s="13">
        <v>12.1</v>
      </c>
      <c r="D271" s="55" t="s">
        <v>399</v>
      </c>
      <c r="E271" s="128" t="s">
        <v>623</v>
      </c>
      <c r="F271" s="97">
        <v>30</v>
      </c>
      <c r="G271" s="98" t="s">
        <v>34</v>
      </c>
      <c r="H271" s="77">
        <v>300</v>
      </c>
      <c r="I271" s="76"/>
      <c r="J271" s="77">
        <f t="shared" si="12"/>
        <v>0</v>
      </c>
      <c r="K271" s="78"/>
      <c r="L271" s="78"/>
      <c r="M271" s="78"/>
      <c r="N271" s="82"/>
      <c r="O271" s="35" t="s">
        <v>592</v>
      </c>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row>
    <row r="272" spans="1:48" s="4" customFormat="1" ht="57" x14ac:dyDescent="0.4">
      <c r="A272" s="2"/>
      <c r="B272" s="42" t="s">
        <v>418</v>
      </c>
      <c r="C272" s="143">
        <v>12.11</v>
      </c>
      <c r="D272" s="54" t="s">
        <v>577</v>
      </c>
      <c r="E272" s="175" t="s">
        <v>622</v>
      </c>
      <c r="F272" s="74">
        <v>2</v>
      </c>
      <c r="G272" s="42" t="s">
        <v>11</v>
      </c>
      <c r="H272" s="77">
        <v>18000</v>
      </c>
      <c r="I272" s="76"/>
      <c r="J272" s="77">
        <f t="shared" si="12"/>
        <v>0</v>
      </c>
      <c r="K272" s="78" t="s">
        <v>578</v>
      </c>
      <c r="L272" s="78" t="s">
        <v>584</v>
      </c>
      <c r="M272" s="72"/>
      <c r="N272" s="82"/>
      <c r="O272" s="35" t="s">
        <v>613</v>
      </c>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row>
    <row r="273" spans="1:48" s="4" customFormat="1" ht="57" x14ac:dyDescent="0.4">
      <c r="A273" s="2"/>
      <c r="B273" s="42" t="s">
        <v>419</v>
      </c>
      <c r="C273" s="143"/>
      <c r="D273" s="54" t="s">
        <v>587</v>
      </c>
      <c r="E273" s="175"/>
      <c r="F273" s="74">
        <v>3</v>
      </c>
      <c r="G273" s="42" t="s">
        <v>11</v>
      </c>
      <c r="H273" s="77">
        <v>25000</v>
      </c>
      <c r="I273" s="76"/>
      <c r="J273" s="77">
        <f t="shared" si="12"/>
        <v>0</v>
      </c>
      <c r="K273" s="78" t="s">
        <v>579</v>
      </c>
      <c r="L273" s="78" t="s">
        <v>585</v>
      </c>
      <c r="M273" s="72"/>
      <c r="N273" s="82"/>
      <c r="O273" s="35" t="s">
        <v>612</v>
      </c>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row>
    <row r="274" spans="1:48" s="4" customFormat="1" ht="56.25" customHeight="1" x14ac:dyDescent="0.4">
      <c r="A274" s="2"/>
      <c r="B274" s="42" t="s">
        <v>420</v>
      </c>
      <c r="C274" s="143"/>
      <c r="D274" s="54" t="s">
        <v>615</v>
      </c>
      <c r="E274" s="153" t="s">
        <v>422</v>
      </c>
      <c r="F274" s="74">
        <v>5</v>
      </c>
      <c r="G274" s="42" t="s">
        <v>11</v>
      </c>
      <c r="H274" s="77">
        <v>18000</v>
      </c>
      <c r="I274" s="76"/>
      <c r="J274" s="77">
        <f>I274*F274</f>
        <v>0</v>
      </c>
      <c r="K274" s="78" t="s">
        <v>580</v>
      </c>
      <c r="L274" s="78" t="s">
        <v>586</v>
      </c>
      <c r="M274" s="72"/>
      <c r="N274" s="82"/>
      <c r="O274" s="35" t="s">
        <v>592</v>
      </c>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row>
    <row r="275" spans="1:48" s="4" customFormat="1" ht="30.75" customHeight="1" x14ac:dyDescent="0.4">
      <c r="A275" s="2"/>
      <c r="B275" s="42" t="s">
        <v>616</v>
      </c>
      <c r="C275" s="143"/>
      <c r="D275" s="54" t="s">
        <v>617</v>
      </c>
      <c r="E275" s="154"/>
      <c r="F275" s="74">
        <v>3</v>
      </c>
      <c r="G275" s="42" t="s">
        <v>11</v>
      </c>
      <c r="H275" s="77">
        <v>1500</v>
      </c>
      <c r="I275" s="76"/>
      <c r="J275" s="77">
        <f>I275*F275</f>
        <v>0</v>
      </c>
      <c r="K275" s="78" t="s">
        <v>579</v>
      </c>
      <c r="L275" s="78"/>
      <c r="M275" s="72"/>
      <c r="N275" s="82"/>
      <c r="O275" s="35"/>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row>
    <row r="276" spans="1:48" s="2" customFormat="1" ht="23" x14ac:dyDescent="0.4">
      <c r="B276" s="40"/>
      <c r="C276" s="168" t="s">
        <v>535</v>
      </c>
      <c r="D276" s="169"/>
      <c r="E276" s="169"/>
      <c r="F276" s="169"/>
      <c r="G276" s="169"/>
      <c r="H276" s="169"/>
      <c r="I276" s="170"/>
      <c r="J276" s="81">
        <f>SUM(J251:J275)</f>
        <v>0</v>
      </c>
      <c r="K276" s="83"/>
      <c r="L276" s="83"/>
      <c r="M276" s="84"/>
      <c r="N276" s="85"/>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row>
    <row r="277" spans="1:48" s="2" customFormat="1" ht="23" x14ac:dyDescent="0.3">
      <c r="B277" s="36"/>
      <c r="C277" s="178" t="s">
        <v>447</v>
      </c>
      <c r="D277" s="178"/>
      <c r="E277" s="178"/>
      <c r="F277" s="178"/>
      <c r="G277" s="178"/>
      <c r="H277" s="178"/>
      <c r="I277" s="178"/>
      <c r="J277" s="36"/>
      <c r="K277" s="36"/>
      <c r="L277" s="36"/>
      <c r="M277" s="36"/>
      <c r="N277" s="71"/>
      <c r="Q277" s="1"/>
      <c r="R277" s="1"/>
      <c r="S277" s="1"/>
      <c r="T277" s="1"/>
      <c r="U277" s="1"/>
      <c r="V277" s="1"/>
      <c r="W277" s="1"/>
      <c r="X277" s="1"/>
      <c r="Y277" s="1"/>
      <c r="Z277" s="1"/>
      <c r="AA277" s="1"/>
      <c r="AB277" s="1"/>
      <c r="AC277" s="1"/>
    </row>
    <row r="278" spans="1:48" s="2" customFormat="1" ht="62.25" customHeight="1" x14ac:dyDescent="0.4">
      <c r="B278" s="34" t="s">
        <v>260</v>
      </c>
      <c r="C278" s="30">
        <v>13.1</v>
      </c>
      <c r="D278" s="54" t="s">
        <v>638</v>
      </c>
      <c r="E278" s="57" t="s">
        <v>624</v>
      </c>
      <c r="F278" s="75">
        <v>50000000</v>
      </c>
      <c r="G278" s="100" t="s">
        <v>127</v>
      </c>
      <c r="H278" s="101">
        <v>0.04</v>
      </c>
      <c r="I278" s="101"/>
      <c r="J278" s="77">
        <f>(I278)*F278</f>
        <v>0</v>
      </c>
      <c r="K278" s="72"/>
      <c r="L278" s="72"/>
      <c r="M278" s="72"/>
      <c r="N278" s="25"/>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row>
    <row r="279" spans="1:48" s="2" customFormat="1" ht="23" x14ac:dyDescent="0.4">
      <c r="B279" s="40"/>
      <c r="C279" s="165" t="s">
        <v>536</v>
      </c>
      <c r="D279" s="166"/>
      <c r="E279" s="166"/>
      <c r="F279" s="166"/>
      <c r="G279" s="166"/>
      <c r="H279" s="166"/>
      <c r="I279" s="167"/>
      <c r="J279" s="81">
        <f>SUM(J278:J278)</f>
        <v>0</v>
      </c>
      <c r="K279" s="83"/>
      <c r="L279" s="83"/>
      <c r="M279" s="84"/>
      <c r="N279" s="85"/>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row>
    <row r="280" spans="1:48" s="1" customFormat="1" ht="18" thickBot="1" x14ac:dyDescent="0.4">
      <c r="A280" s="2"/>
      <c r="B280" s="49"/>
      <c r="C280" s="7"/>
      <c r="D280" s="63"/>
      <c r="E280" s="69"/>
      <c r="F280" s="50"/>
      <c r="G280" s="50"/>
      <c r="H280" s="50"/>
      <c r="I280" s="50"/>
      <c r="J280" s="50"/>
      <c r="K280" s="102"/>
      <c r="L280" s="102"/>
      <c r="M280" s="102"/>
      <c r="N280" s="63"/>
    </row>
    <row r="281" spans="1:48" s="1" customFormat="1" ht="23" x14ac:dyDescent="0.5">
      <c r="A281" s="2"/>
      <c r="B281" s="49"/>
      <c r="C281" s="7"/>
      <c r="D281" s="120" t="s">
        <v>128</v>
      </c>
      <c r="E281" s="121" t="s">
        <v>35</v>
      </c>
      <c r="F281" s="50"/>
      <c r="G281" s="50"/>
      <c r="H281" s="50"/>
      <c r="I281" s="50"/>
      <c r="J281" s="50"/>
      <c r="K281" s="102"/>
      <c r="L281" s="102"/>
      <c r="M281" s="103"/>
      <c r="N281" s="50"/>
    </row>
    <row r="282" spans="1:48" s="1" customFormat="1" ht="23" x14ac:dyDescent="0.45">
      <c r="A282" s="2"/>
      <c r="B282" s="49"/>
      <c r="C282" s="7"/>
      <c r="D282" s="116" t="str">
        <f>C41</f>
        <v>סה"כ סל 01 -מערכות גילוי פריצה</v>
      </c>
      <c r="E282" s="122">
        <f>J41</f>
        <v>0</v>
      </c>
      <c r="F282" s="50"/>
      <c r="G282" s="50"/>
      <c r="H282" s="50"/>
      <c r="I282" s="50"/>
      <c r="J282" s="50"/>
      <c r="K282" s="102"/>
      <c r="L282" s="102"/>
      <c r="M282" s="103"/>
      <c r="N282" s="50"/>
    </row>
    <row r="283" spans="1:48" s="1" customFormat="1" ht="23" x14ac:dyDescent="0.45">
      <c r="A283" s="2"/>
      <c r="B283" s="49"/>
      <c r="C283" s="7"/>
      <c r="D283" s="117" t="str">
        <f>C79</f>
        <v>סה"כ  סל 02 -מערכות טמ"ס</v>
      </c>
      <c r="E283" s="123">
        <f>J79</f>
        <v>0</v>
      </c>
      <c r="F283" s="50"/>
      <c r="G283" s="50"/>
      <c r="H283" s="50"/>
      <c r="I283" s="50"/>
      <c r="J283" s="50"/>
      <c r="K283" s="102"/>
      <c r="L283" s="102"/>
      <c r="M283" s="103"/>
      <c r="N283" s="50"/>
    </row>
    <row r="284" spans="1:48" s="1" customFormat="1" ht="23" x14ac:dyDescent="0.45">
      <c r="A284" s="2"/>
      <c r="B284" s="49"/>
      <c r="C284" s="7"/>
      <c r="D284" s="118" t="str">
        <f>C95</f>
        <v>סה"כ סל 03 -מערכות ניהול, ניתוח והקלטת וידאו</v>
      </c>
      <c r="E284" s="122">
        <f>J95</f>
        <v>0</v>
      </c>
      <c r="F284" s="50"/>
      <c r="G284" s="50"/>
      <c r="H284" s="50"/>
      <c r="I284" s="50"/>
      <c r="J284" s="50"/>
      <c r="K284" s="50"/>
      <c r="L284" s="50"/>
      <c r="M284" s="103"/>
      <c r="N284" s="50"/>
    </row>
    <row r="285" spans="1:48" s="1" customFormat="1" ht="23" x14ac:dyDescent="0.45">
      <c r="A285" s="2"/>
      <c r="B285" s="49"/>
      <c r="C285" s="7"/>
      <c r="D285" s="117" t="str">
        <f>C126</f>
        <v>סה"כ  סל 04 -מערכות בקרת כניסה</v>
      </c>
      <c r="E285" s="123">
        <f>J126</f>
        <v>0</v>
      </c>
      <c r="F285" s="50"/>
      <c r="G285" s="50"/>
      <c r="H285" s="50"/>
      <c r="I285" s="50"/>
      <c r="J285" s="50"/>
      <c r="K285" s="50"/>
      <c r="L285" s="50"/>
      <c r="M285" s="103"/>
      <c r="N285" s="50"/>
    </row>
    <row r="286" spans="1:48" s="1" customFormat="1" ht="23" x14ac:dyDescent="0.45">
      <c r="A286" s="2"/>
      <c r="B286" s="49"/>
      <c r="C286" s="7"/>
      <c r="D286" s="118" t="str">
        <f>C139</f>
        <v>סה"כ סל 05 -מערכות אינטרקום וידאו</v>
      </c>
      <c r="E286" s="122">
        <f>J139</f>
        <v>0</v>
      </c>
      <c r="F286" s="50"/>
      <c r="G286" s="50"/>
      <c r="H286" s="50"/>
      <c r="I286" s="50"/>
      <c r="J286" s="50"/>
      <c r="K286" s="50"/>
      <c r="L286" s="50"/>
      <c r="M286" s="103"/>
      <c r="N286" s="50"/>
    </row>
    <row r="287" spans="1:48" s="1" customFormat="1" ht="23" x14ac:dyDescent="0.45">
      <c r="A287" s="2"/>
      <c r="B287" s="49"/>
      <c r="C287" s="7"/>
      <c r="D287" s="117" t="str">
        <f>C147</f>
        <v xml:space="preserve">סה"כ סל 06-גדר אלקטרונית </v>
      </c>
      <c r="E287" s="123">
        <f>J147</f>
        <v>0</v>
      </c>
      <c r="F287" s="50"/>
      <c r="G287" s="50"/>
      <c r="H287" s="50"/>
      <c r="I287" s="50"/>
      <c r="J287" s="50"/>
      <c r="K287" s="50"/>
      <c r="L287" s="50"/>
      <c r="M287" s="103"/>
      <c r="N287" s="50"/>
    </row>
    <row r="288" spans="1:48" s="1" customFormat="1" ht="23" x14ac:dyDescent="0.45">
      <c r="A288" s="2"/>
      <c r="B288" s="49"/>
      <c r="C288" s="7"/>
      <c r="D288" s="118" t="str">
        <f>C171</f>
        <v>סה"כ   סל 07-מערכת כריזה</v>
      </c>
      <c r="E288" s="122">
        <f>J171</f>
        <v>0</v>
      </c>
      <c r="F288" s="50"/>
      <c r="G288" s="50"/>
      <c r="H288" s="50"/>
      <c r="I288" s="50"/>
      <c r="J288" s="50"/>
      <c r="K288" s="102"/>
      <c r="L288" s="102"/>
      <c r="M288" s="103"/>
      <c r="N288" s="50"/>
    </row>
    <row r="289" spans="1:14" s="1" customFormat="1" ht="23" x14ac:dyDescent="0.45">
      <c r="A289" s="2"/>
      <c r="B289" s="49"/>
      <c r="C289" s="7"/>
      <c r="D289" s="117" t="str">
        <f>C179</f>
        <v>סה"כ סל 08-מערכת שו"ב (שליטה ובקרה)</v>
      </c>
      <c r="E289" s="123">
        <f>J179</f>
        <v>0</v>
      </c>
      <c r="F289" s="50"/>
      <c r="G289" s="50"/>
      <c r="H289" s="50"/>
      <c r="I289" s="50"/>
      <c r="J289" s="50"/>
      <c r="K289" s="102"/>
      <c r="L289" s="102"/>
      <c r="M289" s="103"/>
      <c r="N289" s="50"/>
    </row>
    <row r="290" spans="1:14" s="1" customFormat="1" ht="23" x14ac:dyDescent="0.45">
      <c r="A290" s="2"/>
      <c r="B290" s="49"/>
      <c r="C290" s="7"/>
      <c r="D290" s="118" t="str">
        <f>C196</f>
        <v>סה"כ סל 09-תקשורת אקטיבית</v>
      </c>
      <c r="E290" s="122">
        <f>J196</f>
        <v>0</v>
      </c>
      <c r="F290" s="50"/>
      <c r="G290" s="50"/>
      <c r="H290" s="50"/>
      <c r="I290" s="50"/>
      <c r="J290" s="50"/>
      <c r="K290" s="102"/>
      <c r="L290" s="102"/>
      <c r="M290" s="103"/>
      <c r="N290" s="50"/>
    </row>
    <row r="291" spans="1:14" s="1" customFormat="1" ht="23" x14ac:dyDescent="0.45">
      <c r="A291" s="2"/>
      <c r="B291" s="49"/>
      <c r="C291" s="7"/>
      <c r="D291" s="117" t="str">
        <f>C249</f>
        <v>סה"כ סל 10-תקשורת פאסיבית</v>
      </c>
      <c r="E291" s="123">
        <f>J249</f>
        <v>0</v>
      </c>
      <c r="F291" s="50"/>
      <c r="G291" s="50"/>
      <c r="H291" s="50"/>
      <c r="I291" s="50"/>
      <c r="J291" s="50"/>
      <c r="K291" s="102"/>
      <c r="L291" s="102"/>
      <c r="M291" s="103"/>
      <c r="N291" s="50"/>
    </row>
    <row r="292" spans="1:14" s="1" customFormat="1" ht="23" x14ac:dyDescent="0.45">
      <c r="A292" s="2"/>
      <c r="B292" s="49"/>
      <c r="C292" s="7"/>
      <c r="D292" s="118" t="str">
        <f>C276</f>
        <v>סה"כ סל 11- תוספות ועבודות שונות</v>
      </c>
      <c r="E292" s="122">
        <f>J276</f>
        <v>0</v>
      </c>
      <c r="F292" s="50"/>
      <c r="G292" s="50"/>
      <c r="H292" s="50"/>
      <c r="I292" s="50"/>
      <c r="J292" s="50"/>
      <c r="K292" s="102"/>
      <c r="L292" s="102"/>
      <c r="M292" s="103"/>
      <c r="N292" s="50"/>
    </row>
    <row r="293" spans="1:14" s="1" customFormat="1" ht="23" x14ac:dyDescent="0.45">
      <c r="A293" s="2"/>
      <c r="B293" s="49"/>
      <c r="C293" s="7"/>
      <c r="D293" s="117" t="str">
        <f>C279</f>
        <v>סה"כ סל 12- שרות ואחריות</v>
      </c>
      <c r="E293" s="123">
        <f>J279</f>
        <v>0</v>
      </c>
      <c r="F293" s="50"/>
      <c r="G293" s="50"/>
      <c r="H293" s="50"/>
      <c r="I293" s="104"/>
      <c r="J293" s="50"/>
      <c r="K293" s="102"/>
      <c r="L293" s="102"/>
      <c r="M293" s="103"/>
      <c r="N293" s="50"/>
    </row>
    <row r="294" spans="1:14" s="1" customFormat="1" ht="23.5" thickBot="1" x14ac:dyDescent="0.55000000000000004">
      <c r="A294" s="2"/>
      <c r="B294" s="50"/>
      <c r="C294" s="8"/>
      <c r="D294" s="119" t="s">
        <v>129</v>
      </c>
      <c r="E294" s="124">
        <f>SUM(E282:E293)</f>
        <v>0</v>
      </c>
      <c r="F294" s="50"/>
      <c r="G294" s="50"/>
      <c r="H294" s="50"/>
      <c r="I294" s="50"/>
      <c r="J294" s="50"/>
      <c r="K294" s="102"/>
      <c r="L294" s="102"/>
      <c r="M294" s="102"/>
      <c r="N294" s="63"/>
    </row>
    <row r="295" spans="1:14" s="1" customFormat="1" ht="23.5" thickBot="1" x14ac:dyDescent="0.55000000000000004">
      <c r="A295" s="2"/>
      <c r="B295" s="50"/>
      <c r="C295" s="8"/>
      <c r="D295" s="119" t="s">
        <v>130</v>
      </c>
      <c r="E295" s="124">
        <f>E294*0.17</f>
        <v>0</v>
      </c>
      <c r="F295" s="50"/>
      <c r="G295" s="50"/>
      <c r="H295" s="50"/>
      <c r="I295" s="50"/>
      <c r="J295" s="50"/>
      <c r="K295" s="102"/>
      <c r="L295" s="102"/>
      <c r="M295" s="102"/>
      <c r="N295" s="63"/>
    </row>
    <row r="296" spans="1:14" s="1" customFormat="1" ht="23.5" thickBot="1" x14ac:dyDescent="0.55000000000000004">
      <c r="A296" s="2"/>
      <c r="B296" s="50"/>
      <c r="C296" s="8"/>
      <c r="D296" s="119" t="s">
        <v>131</v>
      </c>
      <c r="E296" s="125">
        <f>SUM(E294:E295)</f>
        <v>0</v>
      </c>
      <c r="F296" s="50"/>
      <c r="G296" s="50"/>
      <c r="H296" s="50"/>
      <c r="I296" s="50"/>
      <c r="J296" s="50"/>
      <c r="K296" s="102"/>
      <c r="L296" s="102"/>
      <c r="M296" s="102"/>
      <c r="N296" s="50"/>
    </row>
  </sheetData>
  <sheetProtection algorithmName="SHA-512" hashValue="ipA4RQN6O/n8pkU2DbKqiOMWBlNd72LQ1JLda+r6UaZI4/LO2lkrJ8bHZ9sqITIJMHNgzaQyzvg6MzWAxtDZcg==" saltValue="m7EjQT0wYY/OKDBK8J05Vg==" spinCount="100000" sheet="1" objects="1" scenarios="1"/>
  <mergeCells count="118">
    <mergeCell ref="C4:I4"/>
    <mergeCell ref="C80:I80"/>
    <mergeCell ref="C96:I96"/>
    <mergeCell ref="C127:I127"/>
    <mergeCell ref="C140:I140"/>
    <mergeCell ref="C148:I148"/>
    <mergeCell ref="C172:I172"/>
    <mergeCell ref="C213:C217"/>
    <mergeCell ref="E213:E215"/>
    <mergeCell ref="E206:E212"/>
    <mergeCell ref="C179:I179"/>
    <mergeCell ref="C186:C191"/>
    <mergeCell ref="C198:C201"/>
    <mergeCell ref="C196:I196"/>
    <mergeCell ref="C184:C185"/>
    <mergeCell ref="C150:C153"/>
    <mergeCell ref="C6:C11"/>
    <mergeCell ref="C25:C26"/>
    <mergeCell ref="C31:C32"/>
    <mergeCell ref="C37:C39"/>
    <mergeCell ref="C41:I41"/>
    <mergeCell ref="C34:C35"/>
    <mergeCell ref="C181:C183"/>
    <mergeCell ref="C15:C19"/>
    <mergeCell ref="B1:N1"/>
    <mergeCell ref="B2:N2"/>
    <mergeCell ref="C126:I126"/>
    <mergeCell ref="C141:C142"/>
    <mergeCell ref="C159:C161"/>
    <mergeCell ref="C162:C164"/>
    <mergeCell ref="C171:I171"/>
    <mergeCell ref="E90:E91"/>
    <mergeCell ref="C98:C99"/>
    <mergeCell ref="C76:C77"/>
    <mergeCell ref="C79:I79"/>
    <mergeCell ref="C95:I95"/>
    <mergeCell ref="C62:C63"/>
    <mergeCell ref="C68:C70"/>
    <mergeCell ref="C27:C28"/>
    <mergeCell ref="C45:C47"/>
    <mergeCell ref="C154:C155"/>
    <mergeCell ref="C129:C136"/>
    <mergeCell ref="C137:C138"/>
    <mergeCell ref="C139:I139"/>
    <mergeCell ref="C143:C144"/>
    <mergeCell ref="C145:C146"/>
    <mergeCell ref="C147:I147"/>
    <mergeCell ref="K41:N41"/>
    <mergeCell ref="C279:I279"/>
    <mergeCell ref="C249:I249"/>
    <mergeCell ref="C226:C229"/>
    <mergeCell ref="C276:I276"/>
    <mergeCell ref="C202:C205"/>
    <mergeCell ref="C206:C212"/>
    <mergeCell ref="C220:C221"/>
    <mergeCell ref="C232:C235"/>
    <mergeCell ref="E226:E229"/>
    <mergeCell ref="E232:E235"/>
    <mergeCell ref="E220:E221"/>
    <mergeCell ref="E230:E231"/>
    <mergeCell ref="C218:C219"/>
    <mergeCell ref="E272:E273"/>
    <mergeCell ref="E257:E258"/>
    <mergeCell ref="E259:E260"/>
    <mergeCell ref="C263:C265"/>
    <mergeCell ref="E263:E265"/>
    <mergeCell ref="C250:I250"/>
    <mergeCell ref="C277:I277"/>
    <mergeCell ref="C236:C247"/>
    <mergeCell ref="C222:C225"/>
    <mergeCell ref="C268:C269"/>
    <mergeCell ref="C251:C256"/>
    <mergeCell ref="C272:C275"/>
    <mergeCell ref="E274:E275"/>
    <mergeCell ref="C52:C53"/>
    <mergeCell ref="E116:E119"/>
    <mergeCell ref="C90:C91"/>
    <mergeCell ref="C92:C94"/>
    <mergeCell ref="C42:I42"/>
    <mergeCell ref="C48:C49"/>
    <mergeCell ref="E268:E269"/>
    <mergeCell ref="E186:E191"/>
    <mergeCell ref="E222:E225"/>
    <mergeCell ref="E143:E144"/>
    <mergeCell ref="E202:E205"/>
    <mergeCell ref="E198:E199"/>
    <mergeCell ref="C101:C103"/>
    <mergeCell ref="C109:C112"/>
    <mergeCell ref="C104:C106"/>
    <mergeCell ref="C116:C120"/>
    <mergeCell ref="C122:C123"/>
    <mergeCell ref="C180:I180"/>
    <mergeCell ref="C197:I197"/>
    <mergeCell ref="E173:E174"/>
    <mergeCell ref="C20:C21"/>
    <mergeCell ref="C173:C175"/>
    <mergeCell ref="C81:C88"/>
    <mergeCell ref="E82:E88"/>
    <mergeCell ref="C71:C73"/>
    <mergeCell ref="E218:E219"/>
    <mergeCell ref="C266:C267"/>
    <mergeCell ref="C230:C231"/>
    <mergeCell ref="C257:C258"/>
    <mergeCell ref="C259:C260"/>
    <mergeCell ref="E67:E70"/>
    <mergeCell ref="E71:E73"/>
    <mergeCell ref="E76:E77"/>
    <mergeCell ref="E176:E177"/>
    <mergeCell ref="C176:C177"/>
    <mergeCell ref="E145:E146"/>
    <mergeCell ref="E266:E267"/>
    <mergeCell ref="E62:E63"/>
    <mergeCell ref="E74:E75"/>
    <mergeCell ref="E92:E93"/>
    <mergeCell ref="E109:E112"/>
    <mergeCell ref="E181:E183"/>
    <mergeCell ref="E184:E185"/>
    <mergeCell ref="E236:E246"/>
  </mergeCells>
  <conditionalFormatting sqref="K44:M73 K76:M78 K81:M94 K98:M119 K121:M125 K129:M138 K141:M146 K173:M178 K181:M195 K198:M215 K218:M246 K6:M40">
    <cfRule type="expression" dxfId="31" priority="114">
      <formula>K6=0</formula>
    </cfRule>
  </conditionalFormatting>
  <conditionalFormatting sqref="K150:M170">
    <cfRule type="expression" dxfId="30" priority="96">
      <formula>K150=0</formula>
    </cfRule>
  </conditionalFormatting>
  <conditionalFormatting sqref="K248:M248">
    <cfRule type="expression" dxfId="29" priority="88">
      <formula>K248=0</formula>
    </cfRule>
  </conditionalFormatting>
  <conditionalFormatting sqref="I6:I18 I20:I40">
    <cfRule type="expression" dxfId="28" priority="75">
      <formula>I6&lt;$H6</formula>
    </cfRule>
  </conditionalFormatting>
  <conditionalFormatting sqref="H278">
    <cfRule type="expression" dxfId="27" priority="38">
      <formula>H278=0</formula>
    </cfRule>
  </conditionalFormatting>
  <conditionalFormatting sqref="K272:L275">
    <cfRule type="expression" dxfId="26" priority="37">
      <formula>K272=0</formula>
    </cfRule>
  </conditionalFormatting>
  <conditionalFormatting sqref="I6:I18 I20:I40">
    <cfRule type="cellIs" dxfId="25" priority="34" operator="greaterThanOrEqual">
      <formula>$H6</formula>
    </cfRule>
  </conditionalFormatting>
  <conditionalFormatting sqref="I278">
    <cfRule type="expression" dxfId="24" priority="31">
      <formula>I278&lt;$H278</formula>
    </cfRule>
  </conditionalFormatting>
  <conditionalFormatting sqref="I278">
    <cfRule type="cellIs" dxfId="23" priority="30" operator="greaterThanOrEqual">
      <formula>$H278</formula>
    </cfRule>
  </conditionalFormatting>
  <conditionalFormatting sqref="I44:I78">
    <cfRule type="expression" dxfId="22" priority="23">
      <formula>I44&lt;$H44</formula>
    </cfRule>
  </conditionalFormatting>
  <conditionalFormatting sqref="I44:I78">
    <cfRule type="cellIs" dxfId="21" priority="22" operator="greaterThanOrEqual">
      <formula>$H44</formula>
    </cfRule>
  </conditionalFormatting>
  <conditionalFormatting sqref="I81:I94">
    <cfRule type="expression" dxfId="20" priority="21">
      <formula>I81&lt;$H81</formula>
    </cfRule>
  </conditionalFormatting>
  <conditionalFormatting sqref="I81:I94">
    <cfRule type="cellIs" dxfId="19" priority="20" operator="greaterThanOrEqual">
      <formula>$H81</formula>
    </cfRule>
  </conditionalFormatting>
  <conditionalFormatting sqref="I98:I125">
    <cfRule type="expression" dxfId="18" priority="19">
      <formula>I98&lt;$H98</formula>
    </cfRule>
  </conditionalFormatting>
  <conditionalFormatting sqref="I98:I125">
    <cfRule type="cellIs" dxfId="17" priority="18" operator="greaterThanOrEqual">
      <formula>$H98</formula>
    </cfRule>
  </conditionalFormatting>
  <conditionalFormatting sqref="I129:I138">
    <cfRule type="expression" dxfId="16" priority="17">
      <formula>I129&lt;$H129</formula>
    </cfRule>
  </conditionalFormatting>
  <conditionalFormatting sqref="I129:I138">
    <cfRule type="cellIs" dxfId="15" priority="16" operator="greaterThanOrEqual">
      <formula>$H129</formula>
    </cfRule>
  </conditionalFormatting>
  <conditionalFormatting sqref="I141:I146">
    <cfRule type="expression" dxfId="14" priority="15">
      <formula>I141&lt;$H141</formula>
    </cfRule>
  </conditionalFormatting>
  <conditionalFormatting sqref="I141:I146">
    <cfRule type="cellIs" dxfId="13" priority="14" operator="greaterThanOrEqual">
      <formula>$H141</formula>
    </cfRule>
  </conditionalFormatting>
  <conditionalFormatting sqref="I150:I170">
    <cfRule type="expression" dxfId="12" priority="13">
      <formula>I150&lt;$H150</formula>
    </cfRule>
  </conditionalFormatting>
  <conditionalFormatting sqref="I150:I170">
    <cfRule type="cellIs" dxfId="11" priority="12" operator="greaterThanOrEqual">
      <formula>$H150</formula>
    </cfRule>
  </conditionalFormatting>
  <conditionalFormatting sqref="I173:I178">
    <cfRule type="expression" dxfId="10" priority="11">
      <formula>I173&lt;$H173</formula>
    </cfRule>
  </conditionalFormatting>
  <conditionalFormatting sqref="I173:I178">
    <cfRule type="cellIs" dxfId="9" priority="10" operator="greaterThanOrEqual">
      <formula>$H173</formula>
    </cfRule>
  </conditionalFormatting>
  <conditionalFormatting sqref="I181:I195">
    <cfRule type="expression" dxfId="8" priority="9">
      <formula>I181&lt;$H181</formula>
    </cfRule>
  </conditionalFormatting>
  <conditionalFormatting sqref="I181:I195">
    <cfRule type="cellIs" dxfId="7" priority="8" operator="greaterThanOrEqual">
      <formula>$H181</formula>
    </cfRule>
  </conditionalFormatting>
  <conditionalFormatting sqref="I198:I248">
    <cfRule type="expression" dxfId="6" priority="7">
      <formula>I198&lt;$H198</formula>
    </cfRule>
  </conditionalFormatting>
  <conditionalFormatting sqref="I198:I248">
    <cfRule type="cellIs" dxfId="5" priority="6" operator="greaterThanOrEqual">
      <formula>$H198</formula>
    </cfRule>
  </conditionalFormatting>
  <conditionalFormatting sqref="I251:I275">
    <cfRule type="expression" dxfId="4" priority="5">
      <formula>I251&lt;$H251</formula>
    </cfRule>
  </conditionalFormatting>
  <conditionalFormatting sqref="I251:I275">
    <cfRule type="cellIs" dxfId="3" priority="4" operator="greaterThanOrEqual">
      <formula>$H251</formula>
    </cfRule>
  </conditionalFormatting>
  <conditionalFormatting sqref="K257:M271">
    <cfRule type="expression" dxfId="2" priority="3">
      <formula>K257=0</formula>
    </cfRule>
  </conditionalFormatting>
  <conditionalFormatting sqref="I19">
    <cfRule type="expression" dxfId="1" priority="2">
      <formula>I19&lt;$H19</formula>
    </cfRule>
  </conditionalFormatting>
  <conditionalFormatting sqref="I19">
    <cfRule type="cellIs" dxfId="0" priority="1" operator="greaterThanOrEqual">
      <formula>$H19</formula>
    </cfRule>
  </conditionalFormatting>
  <dataValidations disablePrompts="1" count="1">
    <dataValidation allowBlank="1" showInputMessage="1" showErrorMessage="1" error="יש להזין אחוזים" sqref="M287"/>
  </dataValidations>
  <pageMargins left="0.7" right="0.7" top="0.75" bottom="0.75" header="0.3" footer="0.3"/>
  <pageSetup paperSize="9" orientation="portrait" r:id="rId1"/>
  <ignoredErrors>
    <ignoredError sqref="C72:C73 C91:D91 C94:D94 C77 B181:D181 B144:D144 E172:N172 B173:C173 C38:C39 N97 E201:G201 B200:C200 C32 C28 C26 C93 F94:G94 D101 E104 C102:D102 C103:D103 C105:D105 C106:D106 G107 G106 F113:G113 D113:D115 D121:D122 C117 C123:D123 G157 C120:D120 C118 C119 D137 C130 C131 C132 C136 C138:D138 E140:N140 C146 D151:D153 D155 D158:D159 C163:C164 C160:C161 C155 C150 C154 C156:C159 C162 C165:C170 J107 F115:G115 N114 F112:G112 J111 E109 D124:D125 G119:G120 G116 N117:N118 J119 G125 G130 F138:G138 B141:C141 B176:C176 N181 G181:G182 B199:C199 B198:C198 B220:C220 B202:D202 B203:B205 N200 N202 B206:D206 B207:D211 B213:C213 B214 B222:C222 C221 B230:C230 B229:C229 B228:C228 B226:C226 B223 B227:C227 E250:N250 C232:D232 C233:D233 C234 C235 C258 C260 B185:C185 E184:G184 G176 G178 G177 E178 G257:G260 N257:N259 N260 E139:I139 F91:G91 K276:N276 G105 N104:N105 N219 E236 G278 J278:N278 B291:C292 B290:D290 B289:C289 B285:D288 B283:C284 F288:N292 E171:I171 E148:N148 B143:D143 F189:H189 E249:I249 E197:N197 E196:I196 E180:N180 E179:I179 E147:I147 E127:N127 E126:I126 E96:N96 E95:I95 E293:N300 E276:I276 B278 E279:I279 G132 G165 J168 J176:J177 E192:H192 J234 J240 J248 J203:J214 J184:J192 G159 J159:J167 J169:J170 J141 J143:J145 J136:J137 J130:J132 J115:J116 J112:J113 G103 J101:J103 J106 J90:J94 N168 J241:J246 D203:D205 G92:G93 G100:G101 J100 G102 J108:J109 G136:G137 J138 G129 G141 J146 E145 F158:G158 J158 K95:N95 G146 G143 F162:G162 G166:G167 G170 F161:G161 G160 J182 F198:G199 J199 F203:G203 B212:C212 G213:G214 G226:G236 J226:J233 J235 J236 G240:G246 J222:J223 G220:G223 E280:N281 J173 G173 C282:D282 B190:D190 B191:D191 B192:D192 D279 D276 B293:D300 D95 D96 D126 D127 D147 D179 D180 D196 D197 D249 B186:D186 D148 D171 D139 B187:D189 B184:D184 D250 D108:D109 C111:D111 C112:D112 D140 B280:D280 C110:D110 D104 B201:D201 D172 F90:G90 E108 G108 G109 J110 G110 G111 G121 J121 G122 J122 G123 J123 G124 J124 J125 G131 G144 G145 G150 G151 J150 J151 F152:G152 J152 F153:G153 J153 F154:G154 J154 F155:G155 J155 F156:G156 J156 J157 F164:G164 G163 G168 G169 J201 F206:G212 G205 G204 F283:F286 J283:N283 F287 M287:N287 J284:J286 M284:N286 J287 J120 N120 N122 N123 N240 N236 N220:N221 E282:K282 M282:N282 K147:N147 N90:N94 N107 N111 N119 N115:N116 N112:N113 N101:N103 N106 N100 N108:N109 N110 N121 N124 N125 J129 N129 N136:N137 N130:N132 N138 N141 N143:N145 N146 N150 N159:N167 N169:N170 N158 N151 N152 N153 N154 N155 N156 N157 N173 N176:N177 N178 N184:N192 N182 J198 N198 N203:N214 N199 N201 N234 N226:N233 N235 N222:N223 N248 E186:G186 F187:G187 F188:G188 G190 G191 B281:C281 K126:N126 K139:N139 K171:N171 K179:N179 K196:N196 K249:N249 K279:N279 F185:G18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קבוצה א' - אבטחה ומיגון</vt:lpstr>
      <vt:lpstr>'קבוצה א'' - אבטחה ומיגון'!_Toc137457739</vt:lpstr>
    </vt:vector>
  </TitlesOfParts>
  <Company>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חי מזרחי - מנ"ט</dc:creator>
  <cp:lastModifiedBy>רכז ועדת מכרזים</cp:lastModifiedBy>
  <cp:lastPrinted>2024-02-28T13:19:32Z</cp:lastPrinted>
  <dcterms:created xsi:type="dcterms:W3CDTF">2020-08-17T11:00:49Z</dcterms:created>
  <dcterms:modified xsi:type="dcterms:W3CDTF">2024-02-28T13:21:17Z</dcterms:modified>
</cp:coreProperties>
</file>